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15.12.2022 № 250\"/>
    </mc:Choice>
  </mc:AlternateContent>
  <bookViews>
    <workbookView xWindow="0" yWindow="60" windowWidth="15480" windowHeight="8130"/>
  </bookViews>
  <sheets>
    <sheet name="Общее" sheetId="1" r:id="rId1"/>
  </sheets>
  <definedNames>
    <definedName name="Excel_BuiltIn_Database">#REF!</definedName>
    <definedName name="_xlnm.Print_Area" localSheetId="0">Общее!$A$1:$N$74</definedName>
  </definedNames>
  <calcPr calcId="162913"/>
</workbook>
</file>

<file path=xl/calcChain.xml><?xml version="1.0" encoding="utf-8"?>
<calcChain xmlns="http://schemas.openxmlformats.org/spreadsheetml/2006/main">
  <c r="D17" i="1" l="1"/>
  <c r="D18" i="1"/>
  <c r="G49" i="1"/>
  <c r="G46" i="1"/>
  <c r="G45" i="1" l="1"/>
  <c r="E17" i="1" l="1"/>
  <c r="G43" i="1" l="1"/>
  <c r="G48" i="1"/>
  <c r="H40" i="1" l="1"/>
  <c r="G40" i="1"/>
  <c r="G69" i="1" l="1"/>
  <c r="C17" i="1"/>
  <c r="F16" i="1"/>
  <c r="D21" i="1"/>
  <c r="C24" i="1"/>
  <c r="E16" i="1"/>
  <c r="G24" i="1"/>
  <c r="G53" i="1"/>
  <c r="I45" i="1"/>
  <c r="M18" i="1"/>
  <c r="L18" i="1"/>
  <c r="L16" i="1" s="1"/>
  <c r="K17" i="1"/>
  <c r="G17" i="1"/>
  <c r="C15" i="1"/>
  <c r="G35" i="1"/>
  <c r="H35" i="1"/>
  <c r="I35" i="1"/>
  <c r="G65" i="1"/>
  <c r="E23" i="1"/>
  <c r="G72" i="1"/>
  <c r="M23" i="1"/>
  <c r="H69" i="1"/>
  <c r="I69" i="1"/>
  <c r="N13" i="1"/>
  <c r="M13" i="1"/>
  <c r="L13" i="1"/>
  <c r="J13" i="1"/>
  <c r="I13" i="1"/>
  <c r="H13" i="1"/>
  <c r="E13" i="1"/>
  <c r="F13" i="1"/>
  <c r="C13" i="1" s="1"/>
  <c r="K15" i="1"/>
  <c r="G15" i="1"/>
  <c r="D26" i="1"/>
  <c r="D23" i="1"/>
  <c r="K20" i="1"/>
  <c r="G20" i="1"/>
  <c r="N19" i="1"/>
  <c r="M19" i="1"/>
  <c r="K19" i="1" s="1"/>
  <c r="L19" i="1"/>
  <c r="J19" i="1"/>
  <c r="I19" i="1"/>
  <c r="G19" i="1" s="1"/>
  <c r="H19" i="1"/>
  <c r="F19" i="1"/>
  <c r="E19" i="1"/>
  <c r="G59" i="1"/>
  <c r="D20" i="1"/>
  <c r="D19" i="1" s="1"/>
  <c r="G62" i="1"/>
  <c r="I59" i="1"/>
  <c r="H59" i="1"/>
  <c r="I72" i="1"/>
  <c r="I68" i="1" s="1"/>
  <c r="H72" i="1"/>
  <c r="H68" i="1" s="1"/>
  <c r="I65" i="1"/>
  <c r="H65" i="1"/>
  <c r="I62" i="1"/>
  <c r="H62" i="1"/>
  <c r="I61" i="1"/>
  <c r="H61" i="1"/>
  <c r="N23" i="1"/>
  <c r="L23" i="1"/>
  <c r="J23" i="1"/>
  <c r="I23" i="1"/>
  <c r="H23" i="1"/>
  <c r="G23" i="1" s="1"/>
  <c r="C25" i="1"/>
  <c r="G25" i="1"/>
  <c r="I58" i="1"/>
  <c r="I53" i="1"/>
  <c r="H58" i="1"/>
  <c r="H53" i="1" s="1"/>
  <c r="K27" i="1"/>
  <c r="G27" i="1"/>
  <c r="C27" i="1"/>
  <c r="N26" i="1"/>
  <c r="K26" i="1" s="1"/>
  <c r="M26" i="1"/>
  <c r="L26" i="1"/>
  <c r="J26" i="1"/>
  <c r="G26" i="1" s="1"/>
  <c r="I26" i="1"/>
  <c r="H26" i="1"/>
  <c r="F26" i="1"/>
  <c r="E26" i="1"/>
  <c r="K25" i="1"/>
  <c r="K14" i="1"/>
  <c r="G14" i="1"/>
  <c r="C14" i="1"/>
  <c r="K22" i="1"/>
  <c r="G22" i="1"/>
  <c r="N21" i="1"/>
  <c r="M21" i="1"/>
  <c r="L21" i="1"/>
  <c r="J21" i="1"/>
  <c r="I21" i="1"/>
  <c r="H21" i="1"/>
  <c r="F21" i="1"/>
  <c r="E21" i="1"/>
  <c r="I52" i="1"/>
  <c r="I16" i="1"/>
  <c r="H16" i="1"/>
  <c r="N16" i="1"/>
  <c r="G18" i="1"/>
  <c r="F23" i="1"/>
  <c r="K24" i="1"/>
  <c r="D13" i="1"/>
  <c r="C26" i="1"/>
  <c r="C22" i="1"/>
  <c r="J16" i="1"/>
  <c r="C18" i="1"/>
  <c r="D16" i="1"/>
  <c r="K13" i="1" l="1"/>
  <c r="G13" i="1"/>
  <c r="K21" i="1"/>
  <c r="L11" i="1"/>
  <c r="G21" i="1"/>
  <c r="I11" i="1"/>
  <c r="K18" i="1"/>
  <c r="N11" i="1"/>
  <c r="K23" i="1"/>
  <c r="I40" i="1"/>
  <c r="I34" i="1" s="1"/>
  <c r="I33" i="1" s="1"/>
  <c r="C20" i="1"/>
  <c r="C21" i="1"/>
  <c r="G16" i="1"/>
  <c r="H11" i="1"/>
  <c r="G68" i="1"/>
  <c r="H34" i="1"/>
  <c r="H33" i="1" s="1"/>
  <c r="G34" i="1"/>
  <c r="C23" i="1"/>
  <c r="F11" i="1"/>
  <c r="J11" i="1"/>
  <c r="E11" i="1"/>
  <c r="C16" i="1"/>
  <c r="D11" i="1"/>
  <c r="C19" i="1"/>
  <c r="M16" i="1"/>
  <c r="G11" i="1" l="1"/>
  <c r="G33" i="1"/>
  <c r="C11" i="1"/>
  <c r="K16" i="1"/>
  <c r="K11" i="1" s="1"/>
  <c r="M11" i="1"/>
</calcChain>
</file>

<file path=xl/sharedStrings.xml><?xml version="1.0" encoding="utf-8"?>
<sst xmlns="http://schemas.openxmlformats.org/spreadsheetml/2006/main" count="128" uniqueCount="81">
  <si>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</si>
  <si>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</si>
  <si>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</si>
  <si>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</si>
  <si>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</si>
  <si>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</si>
  <si>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</si>
  <si>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</si>
  <si>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</si>
  <si>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</si>
  <si>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</si>
  <si>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</si>
  <si>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</si>
  <si>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</si>
  <si>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</si>
  <si>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</si>
  <si>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</si>
  <si>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</si>
  <si>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</si>
  <si>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обеспечение жилыми помещениями детей-сирот и детей, оставшихся без попечения родителей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</si>
  <si>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</si>
  <si>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</si>
  <si>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</si>
  <si>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</si>
  <si>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</si>
  <si>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</si>
  <si>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</si>
  <si>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</si>
  <si>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</si>
  <si>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1.2.4.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</si>
  <si>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</si>
  <si>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</si>
  <si>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</si>
  <si>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</si>
  <si>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приобритение высвободившихся жилых помещений в рамках подпрограммы "Переселение граждан из аварийного жилого фонда в городе Лесосибирске"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</si>
  <si>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</si>
  <si>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</si>
  <si>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</si>
  <si>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</si>
  <si>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</si>
  <si>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</si>
  <si>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</si>
  <si>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</si>
  <si>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</si>
  <si>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1.2.9.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</si>
  <si>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</si>
  <si>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</si>
  <si>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</si>
  <si>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</si>
  <si>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</si>
  <si>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1.2.7.</t>
  </si>
  <si>
    <t>1.2.8.</t>
  </si>
  <si>
    <t>проектно-изыскательские работы по строительству жилых домов</t>
  </si>
  <si>
    <t>Инвестиции на 2023 год</t>
  </si>
  <si>
    <t>проектно-изыскательские работы по строительству "Дома культуры в гпт. Стрелка"</t>
  </si>
  <si>
    <t>2023 год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</si>
  <si>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</si>
  <si>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</si>
  <si>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</t>
  </si>
  <si>
    <t>1.3.1.</t>
  </si>
  <si>
    <t xml:space="preserve">                    - обеспечение пожарной безопасности</t>
  </si>
  <si>
    <t>подготовка технической документации для ввода в эксплуатацию первого этапа при реконструкции здания Маклаковского Дома культуры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</si>
  <si>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</si>
  <si>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</si>
  <si>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Инвестиции на 2024 год</t>
  </si>
  <si>
    <t>2024 год</t>
  </si>
  <si>
    <t>приобретение и монтаж установок по очистке и обеззараживанию воды на системах водоснабжения</t>
  </si>
  <si>
    <t>1.1.3.</t>
  </si>
  <si>
    <t>1.1.4.</t>
  </si>
  <si>
    <t>строительство многоквартирных жилых домов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</si>
  <si>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</si>
  <si>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Инвестиции на 2025 год</t>
  </si>
  <si>
    <t>Перечень строек и объектов в 2023 году и плановом периоде 2024-2025 годов</t>
  </si>
  <si>
    <t>2025 год</t>
  </si>
  <si>
    <t>осуществление строительного контроля при строительстве мкр. "Юбилейный"</t>
  </si>
  <si>
    <t>1.1.5.</t>
  </si>
  <si>
    <t>инженерные изыскания на тепловой комплекс и разработка ПСД на строительство сетей от "Районной" котельной</t>
  </si>
  <si>
    <t>разработка ПСД водопроводной сети в п.Стрелка</t>
  </si>
  <si>
    <t>разработка ПСД на реконструкцию МКД, расположенного по адресу ул.Пионерская, 11</t>
  </si>
  <si>
    <t>осуществление авторского надзора при строительстве мкр. "Юбилейный"</t>
  </si>
  <si>
    <t>от 15.12.2022 №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</si>
</sst>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72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</cellXfs>
  <cellStyles count="25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="85" zoomScaleNormal="85" zoomScaleSheetLayoutView="75" workbookViewId="0">
      <selection activeCell="N3" sqref="N3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2.5703125" style="5" customWidth="1"/>
    <col min="5" max="5" width="13.140625" style="6" bestFit="1" customWidth="1"/>
    <col min="6" max="6" width="11.7109375" style="6" customWidth="1"/>
    <col min="7" max="7" width="12.5703125" style="6" customWidth="1"/>
    <col min="8" max="8" width="12.5703125" style="1" customWidth="1"/>
    <col min="9" max="9" width="13.28515625" style="1" customWidth="1"/>
    <col min="10" max="10" width="11.7109375" style="1" customWidth="1"/>
    <col min="11" max="11" width="14.140625" style="1" customWidth="1"/>
    <col min="12" max="14" width="11.7109375" style="1" customWidth="1"/>
    <col min="15" max="16384" width="9.140625" style="1"/>
  </cols>
  <sheetData>
    <row r="1" spans="1:14" x14ac:dyDescent="0.2">
      <c r="N1" s="20" t="s">
        <v>63</v>
      </c>
    </row>
    <row r="2" spans="1:14" x14ac:dyDescent="0.2">
      <c r="N2" s="21" t="s">
        <v>8</v>
      </c>
    </row>
    <row r="3" spans="1:14" x14ac:dyDescent="0.2">
      <c r="N3" s="22" t="s">
        <v>80</v>
      </c>
    </row>
    <row r="6" spans="1:14" ht="19.5" customHeight="1" x14ac:dyDescent="0.2">
      <c r="A6" s="67" t="s">
        <v>72</v>
      </c>
      <c r="B6" s="67"/>
      <c r="C6" s="67"/>
      <c r="D6" s="67"/>
      <c r="E6" s="67"/>
      <c r="F6" s="67"/>
      <c r="G6" s="67"/>
      <c r="H6" s="67"/>
      <c r="I6" s="67"/>
    </row>
    <row r="7" spans="1:14" ht="18" customHeight="1" x14ac:dyDescent="0.25">
      <c r="A7" s="12"/>
      <c r="B7" s="13"/>
      <c r="C7" s="13"/>
      <c r="D7" s="13"/>
      <c r="E7" s="14"/>
      <c r="F7" s="15"/>
      <c r="G7" s="16"/>
      <c r="H7" s="16"/>
      <c r="I7" s="17"/>
      <c r="N7" s="17" t="s">
        <v>0</v>
      </c>
    </row>
    <row r="8" spans="1:14" ht="27" customHeight="1" x14ac:dyDescent="0.2">
      <c r="A8" s="68" t="s">
        <v>1</v>
      </c>
      <c r="B8" s="70" t="s">
        <v>2</v>
      </c>
      <c r="C8" s="62" t="s">
        <v>53</v>
      </c>
      <c r="D8" s="63"/>
      <c r="E8" s="63"/>
      <c r="F8" s="64"/>
      <c r="G8" s="62" t="s">
        <v>64</v>
      </c>
      <c r="H8" s="63"/>
      <c r="I8" s="63"/>
      <c r="J8" s="64"/>
      <c r="K8" s="62" t="s">
        <v>71</v>
      </c>
      <c r="L8" s="63"/>
      <c r="M8" s="63"/>
      <c r="N8" s="64"/>
    </row>
    <row r="9" spans="1:14" ht="61.5" customHeight="1" x14ac:dyDescent="0.2">
      <c r="A9" s="69"/>
      <c r="B9" s="71"/>
      <c r="C9" s="9" t="s">
        <v>13</v>
      </c>
      <c r="D9" s="10" t="s">
        <v>4</v>
      </c>
      <c r="E9" s="11" t="s">
        <v>5</v>
      </c>
      <c r="F9" s="11" t="s">
        <v>6</v>
      </c>
      <c r="G9" s="9" t="s">
        <v>13</v>
      </c>
      <c r="H9" s="10" t="s">
        <v>4</v>
      </c>
      <c r="I9" s="11" t="s">
        <v>5</v>
      </c>
      <c r="J9" s="11" t="s">
        <v>6</v>
      </c>
      <c r="K9" s="9" t="s">
        <v>13</v>
      </c>
      <c r="L9" s="10" t="s">
        <v>4</v>
      </c>
      <c r="M9" s="11" t="s">
        <v>5</v>
      </c>
      <c r="N9" s="11" t="s">
        <v>6</v>
      </c>
    </row>
    <row r="10" spans="1:14" s="7" customFormat="1" ht="12.75" customHeight="1" x14ac:dyDescent="0.2">
      <c r="A10" s="23">
        <v>1</v>
      </c>
      <c r="B10" s="24">
        <v>2</v>
      </c>
      <c r="C10" s="25">
        <v>3</v>
      </c>
      <c r="D10" s="24">
        <v>4</v>
      </c>
      <c r="E10" s="24">
        <v>5</v>
      </c>
      <c r="F10" s="24">
        <v>6</v>
      </c>
      <c r="G10" s="25">
        <v>3</v>
      </c>
      <c r="H10" s="24">
        <v>4</v>
      </c>
      <c r="I10" s="24">
        <v>5</v>
      </c>
      <c r="J10" s="24">
        <v>6</v>
      </c>
      <c r="K10" s="25">
        <v>3</v>
      </c>
      <c r="L10" s="24">
        <v>4</v>
      </c>
      <c r="M10" s="24">
        <v>5</v>
      </c>
      <c r="N10" s="24">
        <v>6</v>
      </c>
    </row>
    <row r="11" spans="1:14" s="7" customFormat="1" ht="34.5" customHeight="1" x14ac:dyDescent="0.2">
      <c r="A11" s="43">
        <v>1</v>
      </c>
      <c r="B11" s="38" t="s">
        <v>7</v>
      </c>
      <c r="C11" s="41">
        <f>C13+C16+C19+C21+C23+C26</f>
        <v>1737686.1205800001</v>
      </c>
      <c r="D11" s="41">
        <f t="shared" ref="D11:N11" si="0">D13+D16+D19+D21+D23+D26</f>
        <v>50191.020580000004</v>
      </c>
      <c r="E11" s="41">
        <f t="shared" si="0"/>
        <v>1687495.1</v>
      </c>
      <c r="F11" s="41">
        <f t="shared" si="0"/>
        <v>0</v>
      </c>
      <c r="G11" s="41">
        <f t="shared" si="0"/>
        <v>69333.3</v>
      </c>
      <c r="H11" s="41">
        <f t="shared" si="0"/>
        <v>16000</v>
      </c>
      <c r="I11" s="41">
        <f t="shared" si="0"/>
        <v>53333.3</v>
      </c>
      <c r="J11" s="41">
        <f t="shared" si="0"/>
        <v>0</v>
      </c>
      <c r="K11" s="41">
        <f t="shared" si="0"/>
        <v>53333.3</v>
      </c>
      <c r="L11" s="41">
        <f t="shared" si="0"/>
        <v>0</v>
      </c>
      <c r="M11" s="41">
        <f t="shared" si="0"/>
        <v>53333.3</v>
      </c>
      <c r="N11" s="41">
        <f t="shared" si="0"/>
        <v>0</v>
      </c>
    </row>
    <row r="12" spans="1:14" ht="19.5" customHeight="1" x14ac:dyDescent="0.2">
      <c r="A12" s="18"/>
      <c r="B12" s="31" t="s">
        <v>3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37.5" hidden="1" customHeight="1" x14ac:dyDescent="0.2">
      <c r="A13" s="42" t="s">
        <v>10</v>
      </c>
      <c r="B13" s="46" t="s">
        <v>56</v>
      </c>
      <c r="C13" s="34">
        <f>SUM(D13:F13)</f>
        <v>0</v>
      </c>
      <c r="D13" s="45">
        <f>SUM(D14:D15)</f>
        <v>0</v>
      </c>
      <c r="E13" s="45">
        <f>SUM(E14:E15)</f>
        <v>0</v>
      </c>
      <c r="F13" s="45">
        <f>SUM(F14:F15)</f>
        <v>0</v>
      </c>
      <c r="G13" s="34">
        <f>SUM(H13:J13)</f>
        <v>0</v>
      </c>
      <c r="H13" s="45">
        <f>SUM(H14:H15)</f>
        <v>0</v>
      </c>
      <c r="I13" s="45">
        <f>SUM(I14:I15)</f>
        <v>0</v>
      </c>
      <c r="J13" s="45">
        <f>SUM(J14:J15)</f>
        <v>0</v>
      </c>
      <c r="K13" s="34">
        <f>SUM(L13:N13)</f>
        <v>0</v>
      </c>
      <c r="L13" s="45">
        <f>SUM(L14:L15)</f>
        <v>0</v>
      </c>
      <c r="M13" s="45">
        <f>SUM(M14:M15)</f>
        <v>0</v>
      </c>
      <c r="N13" s="45">
        <f>SUM(N14:N15)</f>
        <v>0</v>
      </c>
    </row>
    <row r="14" spans="1:14" ht="37.5" hidden="1" customHeight="1" x14ac:dyDescent="0.2">
      <c r="A14" s="18" t="s">
        <v>11</v>
      </c>
      <c r="B14" s="31" t="s">
        <v>60</v>
      </c>
      <c r="C14" s="10">
        <f>SUM(D14:F14)</f>
        <v>0</v>
      </c>
      <c r="D14" s="10">
        <v>0</v>
      </c>
      <c r="E14" s="10">
        <v>0</v>
      </c>
      <c r="F14" s="10">
        <v>0</v>
      </c>
      <c r="G14" s="10">
        <f t="shared" ref="G14:G27" si="1">SUM(H14:J14)</f>
        <v>0</v>
      </c>
      <c r="H14" s="47">
        <v>0</v>
      </c>
      <c r="I14" s="10">
        <v>0</v>
      </c>
      <c r="J14" s="10">
        <v>0</v>
      </c>
      <c r="K14" s="10">
        <f t="shared" ref="K14:K27" si="2">SUM(L14:N14)</f>
        <v>0</v>
      </c>
      <c r="L14" s="47">
        <v>0</v>
      </c>
      <c r="M14" s="10">
        <v>0</v>
      </c>
      <c r="N14" s="10">
        <v>0</v>
      </c>
    </row>
    <row r="15" spans="1:14" ht="37.5" hidden="1" customHeight="1" x14ac:dyDescent="0.2">
      <c r="A15" s="18">
        <v>4</v>
      </c>
      <c r="B15" s="31" t="s">
        <v>38</v>
      </c>
      <c r="C15" s="10">
        <f t="shared" ref="C15:C20" si="3">SUM(D15:F15)</f>
        <v>0</v>
      </c>
      <c r="D15" s="10">
        <v>0</v>
      </c>
      <c r="E15" s="10">
        <v>0</v>
      </c>
      <c r="F15" s="10">
        <v>0</v>
      </c>
      <c r="G15" s="10">
        <f>SUM(H15:J15)</f>
        <v>0</v>
      </c>
      <c r="H15" s="10">
        <v>0</v>
      </c>
      <c r="I15" s="10">
        <v>0</v>
      </c>
      <c r="J15" s="10">
        <v>0</v>
      </c>
      <c r="K15" s="10">
        <f>SUM(L15:N15)</f>
        <v>0</v>
      </c>
      <c r="L15" s="10">
        <v>0</v>
      </c>
      <c r="M15" s="10">
        <v>0</v>
      </c>
      <c r="N15" s="10">
        <v>0</v>
      </c>
    </row>
    <row r="16" spans="1:14" s="36" customFormat="1" ht="37.5" customHeight="1" x14ac:dyDescent="0.2">
      <c r="A16" s="42" t="s">
        <v>10</v>
      </c>
      <c r="B16" s="44" t="s">
        <v>15</v>
      </c>
      <c r="C16" s="34">
        <f t="shared" si="3"/>
        <v>1737686.1205800001</v>
      </c>
      <c r="D16" s="45">
        <f>SUM(D17:D18)</f>
        <v>50191.020580000004</v>
      </c>
      <c r="E16" s="45">
        <f>SUM(E17:E18)</f>
        <v>1687495.1</v>
      </c>
      <c r="F16" s="45">
        <f>SUM(F17:F18)</f>
        <v>0</v>
      </c>
      <c r="G16" s="34">
        <f t="shared" si="1"/>
        <v>69333.3</v>
      </c>
      <c r="H16" s="45">
        <f>SUM(H17:H18)</f>
        <v>16000</v>
      </c>
      <c r="I16" s="45">
        <f>SUM(I17:I18)</f>
        <v>53333.3</v>
      </c>
      <c r="J16" s="45">
        <f>SUM(J17:J18)</f>
        <v>0</v>
      </c>
      <c r="K16" s="34">
        <f t="shared" si="2"/>
        <v>53333.3</v>
      </c>
      <c r="L16" s="45">
        <f>SUM(L17:L18)</f>
        <v>0</v>
      </c>
      <c r="M16" s="45">
        <f>SUM(M17:M18)</f>
        <v>53333.3</v>
      </c>
      <c r="N16" s="45">
        <f>SUM(N17:N18)</f>
        <v>0</v>
      </c>
    </row>
    <row r="17" spans="1:14" ht="39" customHeight="1" x14ac:dyDescent="0.2">
      <c r="A17" s="18" t="s">
        <v>11</v>
      </c>
      <c r="B17" s="31" t="s">
        <v>14</v>
      </c>
      <c r="C17" s="10">
        <f t="shared" si="3"/>
        <v>1706916.52058</v>
      </c>
      <c r="D17" s="10">
        <f>(84.7+13000+6200)+(6000+5250.88458+5236.836)</f>
        <v>35772.420580000005</v>
      </c>
      <c r="E17" s="10">
        <f>(762194.6+62608.6+846340.9)</f>
        <v>1671144.1</v>
      </c>
      <c r="F17" s="10">
        <v>0</v>
      </c>
      <c r="G17" s="10">
        <f t="shared" si="1"/>
        <v>69333.3</v>
      </c>
      <c r="H17" s="10">
        <v>16000</v>
      </c>
      <c r="I17" s="10">
        <v>53333.3</v>
      </c>
      <c r="J17" s="10">
        <v>0</v>
      </c>
      <c r="K17" s="10">
        <f t="shared" si="2"/>
        <v>53333.3</v>
      </c>
      <c r="L17" s="10">
        <v>0</v>
      </c>
      <c r="M17" s="10">
        <v>53333.3</v>
      </c>
      <c r="N17" s="10">
        <v>0</v>
      </c>
    </row>
    <row r="18" spans="1:14" ht="39" customHeight="1" x14ac:dyDescent="0.2">
      <c r="A18" s="18" t="s">
        <v>39</v>
      </c>
      <c r="B18" s="31" t="s">
        <v>16</v>
      </c>
      <c r="C18" s="10">
        <f t="shared" si="3"/>
        <v>30769.599999999999</v>
      </c>
      <c r="D18" s="10">
        <f>(198.6+1090)+(1810+10900+420)</f>
        <v>14418.6</v>
      </c>
      <c r="E18" s="10">
        <v>16351</v>
      </c>
      <c r="F18" s="10">
        <v>0</v>
      </c>
      <c r="G18" s="10">
        <f t="shared" si="1"/>
        <v>0</v>
      </c>
      <c r="H18" s="10">
        <v>0</v>
      </c>
      <c r="I18" s="10">
        <v>0</v>
      </c>
      <c r="J18" s="10">
        <v>0</v>
      </c>
      <c r="K18" s="10">
        <f t="shared" si="2"/>
        <v>0</v>
      </c>
      <c r="L18" s="10">
        <f>198.6-198.6</f>
        <v>0</v>
      </c>
      <c r="M18" s="10">
        <f>16351-16351</f>
        <v>0</v>
      </c>
      <c r="N18" s="10">
        <v>0</v>
      </c>
    </row>
    <row r="19" spans="1:14" ht="39" hidden="1" customHeight="1" x14ac:dyDescent="0.2">
      <c r="A19" s="42">
        <v>5</v>
      </c>
      <c r="B19" s="46" t="s">
        <v>36</v>
      </c>
      <c r="C19" s="34">
        <f t="shared" si="3"/>
        <v>0</v>
      </c>
      <c r="D19" s="45">
        <f>SUM(D20)</f>
        <v>0</v>
      </c>
      <c r="E19" s="45">
        <f>SUM(E20)</f>
        <v>0</v>
      </c>
      <c r="F19" s="45">
        <f>SUM(F20)</f>
        <v>0</v>
      </c>
      <c r="G19" s="34">
        <f>SUM(H19:J19)</f>
        <v>0</v>
      </c>
      <c r="H19" s="45">
        <f>SUM(H20)</f>
        <v>0</v>
      </c>
      <c r="I19" s="45">
        <f>SUM(I20)</f>
        <v>0</v>
      </c>
      <c r="J19" s="45">
        <f>SUM(J20)</f>
        <v>0</v>
      </c>
      <c r="K19" s="34">
        <f>SUM(L19:N19)</f>
        <v>0</v>
      </c>
      <c r="L19" s="45">
        <f>SUM(L20)</f>
        <v>0</v>
      </c>
      <c r="M19" s="45">
        <f>SUM(M20)</f>
        <v>0</v>
      </c>
      <c r="N19" s="45">
        <f>SUM(N20)</f>
        <v>0</v>
      </c>
    </row>
    <row r="20" spans="1:14" ht="39" hidden="1" customHeight="1" x14ac:dyDescent="0.2">
      <c r="A20" s="18">
        <v>6</v>
      </c>
      <c r="B20" s="31" t="s">
        <v>37</v>
      </c>
      <c r="C20" s="10">
        <f t="shared" si="3"/>
        <v>0</v>
      </c>
      <c r="D20" s="10">
        <f>G59</f>
        <v>0</v>
      </c>
      <c r="E20" s="10">
        <v>0</v>
      </c>
      <c r="F20" s="10">
        <v>0</v>
      </c>
      <c r="G20" s="10">
        <f>SUM(H20:J20)</f>
        <v>0</v>
      </c>
      <c r="H20" s="47">
        <v>0</v>
      </c>
      <c r="I20" s="10">
        <v>0</v>
      </c>
      <c r="J20" s="10">
        <v>0</v>
      </c>
      <c r="K20" s="10">
        <f>SUM(L20:N20)</f>
        <v>0</v>
      </c>
      <c r="L20" s="47">
        <v>0</v>
      </c>
      <c r="M20" s="10">
        <v>0</v>
      </c>
      <c r="N20" s="10">
        <v>0</v>
      </c>
    </row>
    <row r="21" spans="1:14" ht="39" hidden="1" customHeight="1" x14ac:dyDescent="0.2">
      <c r="A21" s="42" t="s">
        <v>58</v>
      </c>
      <c r="B21" s="46" t="s">
        <v>23</v>
      </c>
      <c r="C21" s="34">
        <f t="shared" ref="C21:C27" si="4">SUM(D21:F21)</f>
        <v>0</v>
      </c>
      <c r="D21" s="45">
        <f>SUM(D22)</f>
        <v>0</v>
      </c>
      <c r="E21" s="45">
        <f>SUM(E22)</f>
        <v>0</v>
      </c>
      <c r="F21" s="45">
        <f>SUM(F22)</f>
        <v>0</v>
      </c>
      <c r="G21" s="34">
        <f t="shared" si="1"/>
        <v>0</v>
      </c>
      <c r="H21" s="45">
        <f>SUM(H22)</f>
        <v>0</v>
      </c>
      <c r="I21" s="45">
        <f>SUM(I22)</f>
        <v>0</v>
      </c>
      <c r="J21" s="45">
        <f>SUM(J22)</f>
        <v>0</v>
      </c>
      <c r="K21" s="34">
        <f t="shared" si="2"/>
        <v>0</v>
      </c>
      <c r="L21" s="45">
        <f>SUM(L22)</f>
        <v>0</v>
      </c>
      <c r="M21" s="45">
        <f>SUM(M22)</f>
        <v>0</v>
      </c>
      <c r="N21" s="45">
        <f>SUM(N22)</f>
        <v>0</v>
      </c>
    </row>
    <row r="22" spans="1:14" ht="36.75" hidden="1" customHeight="1" x14ac:dyDescent="0.2">
      <c r="A22" s="18" t="s">
        <v>59</v>
      </c>
      <c r="B22" s="31" t="s">
        <v>25</v>
      </c>
      <c r="C22" s="10">
        <f t="shared" si="4"/>
        <v>0</v>
      </c>
      <c r="D22" s="10">
        <v>0</v>
      </c>
      <c r="E22" s="10">
        <v>0</v>
      </c>
      <c r="F22" s="10">
        <v>0</v>
      </c>
      <c r="G22" s="10">
        <f t="shared" si="1"/>
        <v>0</v>
      </c>
      <c r="H22" s="47">
        <v>0</v>
      </c>
      <c r="I22" s="10">
        <v>0</v>
      </c>
      <c r="J22" s="10">
        <v>0</v>
      </c>
      <c r="K22" s="10">
        <f t="shared" si="2"/>
        <v>0</v>
      </c>
      <c r="L22" s="47">
        <v>0</v>
      </c>
      <c r="M22" s="10">
        <v>0</v>
      </c>
      <c r="N22" s="10">
        <v>0</v>
      </c>
    </row>
    <row r="23" spans="1:14" ht="36.75" hidden="1" customHeight="1" x14ac:dyDescent="0.2">
      <c r="A23" s="42" t="s">
        <v>48</v>
      </c>
      <c r="B23" s="40" t="s">
        <v>17</v>
      </c>
      <c r="C23" s="34">
        <f t="shared" si="4"/>
        <v>0</v>
      </c>
      <c r="D23" s="34">
        <f>SUM(D24:D25)</f>
        <v>0</v>
      </c>
      <c r="E23" s="34">
        <f>SUM(E24:E25)</f>
        <v>0</v>
      </c>
      <c r="F23" s="34">
        <f>SUM(F24:F25)</f>
        <v>0</v>
      </c>
      <c r="G23" s="34">
        <f t="shared" si="1"/>
        <v>0</v>
      </c>
      <c r="H23" s="34">
        <f>SUM(H24:H25)</f>
        <v>0</v>
      </c>
      <c r="I23" s="34">
        <f>SUM(I24:I25)</f>
        <v>0</v>
      </c>
      <c r="J23" s="34">
        <f>SUM(J24:J25)</f>
        <v>0</v>
      </c>
      <c r="K23" s="34">
        <f t="shared" si="2"/>
        <v>0</v>
      </c>
      <c r="L23" s="34">
        <f>SUM(L24:L25)</f>
        <v>0</v>
      </c>
      <c r="M23" s="34">
        <f>SUM(M24:M25)</f>
        <v>0</v>
      </c>
      <c r="N23" s="34">
        <f>SUM(N24:N25)</f>
        <v>0</v>
      </c>
    </row>
    <row r="24" spans="1:14" ht="33.75" hidden="1" customHeight="1" x14ac:dyDescent="0.2">
      <c r="A24" s="48" t="s">
        <v>49</v>
      </c>
      <c r="B24" s="31" t="s">
        <v>18</v>
      </c>
      <c r="C24" s="10">
        <f t="shared" si="4"/>
        <v>0</v>
      </c>
      <c r="D24" s="10">
        <v>0</v>
      </c>
      <c r="E24" s="10">
        <v>0</v>
      </c>
      <c r="F24" s="10">
        <v>0</v>
      </c>
      <c r="G24" s="10">
        <f>SUM(H24:J24)</f>
        <v>0</v>
      </c>
      <c r="H24" s="10">
        <v>0</v>
      </c>
      <c r="I24" s="10">
        <v>0</v>
      </c>
      <c r="J24" s="10">
        <v>0</v>
      </c>
      <c r="K24" s="10">
        <f>SUM(L24:N24)</f>
        <v>0</v>
      </c>
      <c r="L24" s="10">
        <v>0</v>
      </c>
      <c r="M24" s="10">
        <v>0</v>
      </c>
      <c r="N24" s="10">
        <v>0</v>
      </c>
    </row>
    <row r="25" spans="1:14" ht="31.5" hidden="1" x14ac:dyDescent="0.2">
      <c r="A25" s="18">
        <v>14</v>
      </c>
      <c r="B25" s="31" t="s">
        <v>33</v>
      </c>
      <c r="C25" s="10">
        <f t="shared" si="4"/>
        <v>0</v>
      </c>
      <c r="D25" s="10">
        <v>0</v>
      </c>
      <c r="E25" s="10">
        <v>0</v>
      </c>
      <c r="F25" s="10">
        <v>0</v>
      </c>
      <c r="G25" s="10">
        <f t="shared" si="1"/>
        <v>0</v>
      </c>
      <c r="H25" s="10">
        <v>0</v>
      </c>
      <c r="I25" s="10">
        <v>0</v>
      </c>
      <c r="J25" s="10">
        <v>0</v>
      </c>
      <c r="K25" s="10">
        <f t="shared" si="2"/>
        <v>0</v>
      </c>
      <c r="L25" s="10">
        <v>0</v>
      </c>
      <c r="M25" s="10">
        <v>0</v>
      </c>
      <c r="N25" s="10">
        <v>0</v>
      </c>
    </row>
    <row r="26" spans="1:14" s="36" customFormat="1" ht="33.75" hidden="1" customHeight="1" x14ac:dyDescent="0.2">
      <c r="A26" s="42">
        <v>15</v>
      </c>
      <c r="B26" s="40" t="s">
        <v>26</v>
      </c>
      <c r="C26" s="34">
        <f t="shared" si="4"/>
        <v>0</v>
      </c>
      <c r="D26" s="45">
        <f>D27</f>
        <v>0</v>
      </c>
      <c r="E26" s="45">
        <f>E27</f>
        <v>0</v>
      </c>
      <c r="F26" s="45">
        <f>F27</f>
        <v>0</v>
      </c>
      <c r="G26" s="34">
        <f t="shared" si="1"/>
        <v>0</v>
      </c>
      <c r="H26" s="45">
        <f>H27</f>
        <v>0</v>
      </c>
      <c r="I26" s="45">
        <f>I27</f>
        <v>0</v>
      </c>
      <c r="J26" s="45">
        <f>J27</f>
        <v>0</v>
      </c>
      <c r="K26" s="34">
        <f t="shared" si="2"/>
        <v>0</v>
      </c>
      <c r="L26" s="45">
        <f>L27</f>
        <v>0</v>
      </c>
      <c r="M26" s="45">
        <f>M27</f>
        <v>0</v>
      </c>
      <c r="N26" s="45">
        <f>N27</f>
        <v>0</v>
      </c>
    </row>
    <row r="27" spans="1:14" ht="33.75" hidden="1" customHeight="1" x14ac:dyDescent="0.2">
      <c r="A27" s="18">
        <v>16</v>
      </c>
      <c r="B27" s="31" t="s">
        <v>27</v>
      </c>
      <c r="C27" s="10">
        <f t="shared" si="4"/>
        <v>0</v>
      </c>
      <c r="D27" s="10">
        <v>0</v>
      </c>
      <c r="E27" s="10">
        <v>0</v>
      </c>
      <c r="F27" s="10">
        <v>0</v>
      </c>
      <c r="G27" s="10">
        <f t="shared" si="1"/>
        <v>0</v>
      </c>
      <c r="H27" s="47">
        <v>0</v>
      </c>
      <c r="I27" s="10">
        <v>0</v>
      </c>
      <c r="J27" s="10">
        <v>0</v>
      </c>
      <c r="K27" s="10">
        <f t="shared" si="2"/>
        <v>0</v>
      </c>
      <c r="L27" s="47">
        <v>0</v>
      </c>
      <c r="M27" s="10">
        <v>0</v>
      </c>
      <c r="N27" s="10">
        <v>0</v>
      </c>
    </row>
    <row r="28" spans="1:14" x14ac:dyDescent="0.25">
      <c r="A28" s="26"/>
      <c r="B28" s="27"/>
      <c r="C28" s="28"/>
      <c r="D28" s="29"/>
      <c r="E28" s="30"/>
      <c r="F28" s="30"/>
      <c r="G28" s="28"/>
      <c r="H28" s="29"/>
      <c r="I28" s="30"/>
      <c r="J28" s="30"/>
      <c r="K28" s="28"/>
      <c r="L28" s="29"/>
      <c r="M28" s="30"/>
      <c r="N28" s="30"/>
    </row>
    <row r="29" spans="1:14" ht="15.75" customHeight="1" x14ac:dyDescent="0.2">
      <c r="A29" s="67" t="s">
        <v>72</v>
      </c>
      <c r="B29" s="67"/>
      <c r="C29" s="67"/>
      <c r="D29" s="67"/>
      <c r="E29" s="67"/>
      <c r="F29" s="67"/>
      <c r="G29" s="67"/>
      <c r="H29" s="67"/>
      <c r="I29" s="67"/>
    </row>
    <row r="30" spans="1:14" x14ac:dyDescent="0.2">
      <c r="A30" s="19"/>
      <c r="B30" s="19"/>
      <c r="C30" s="19"/>
      <c r="D30" s="19"/>
      <c r="E30" s="19"/>
      <c r="F30" s="19"/>
      <c r="G30" s="19"/>
      <c r="H30" s="19"/>
      <c r="I30" s="17" t="s">
        <v>0</v>
      </c>
    </row>
    <row r="31" spans="1:14" ht="31.5" x14ac:dyDescent="0.2">
      <c r="A31" s="8" t="s">
        <v>1</v>
      </c>
      <c r="B31" s="65" t="s">
        <v>12</v>
      </c>
      <c r="C31" s="65"/>
      <c r="D31" s="65"/>
      <c r="E31" s="65"/>
      <c r="F31" s="65"/>
      <c r="G31" s="8" t="s">
        <v>55</v>
      </c>
      <c r="H31" s="8" t="s">
        <v>65</v>
      </c>
      <c r="I31" s="8" t="s">
        <v>73</v>
      </c>
    </row>
    <row r="32" spans="1:14" x14ac:dyDescent="0.2">
      <c r="A32" s="25">
        <v>1</v>
      </c>
      <c r="B32" s="66">
        <v>2</v>
      </c>
      <c r="C32" s="66"/>
      <c r="D32" s="66"/>
      <c r="E32" s="66"/>
      <c r="F32" s="66"/>
      <c r="G32" s="25">
        <v>3</v>
      </c>
      <c r="H32" s="25">
        <v>4</v>
      </c>
      <c r="I32" s="25">
        <v>5</v>
      </c>
    </row>
    <row r="33" spans="1:12" ht="27" customHeight="1" x14ac:dyDescent="0.2">
      <c r="A33" s="8"/>
      <c r="B33" s="49" t="s">
        <v>7</v>
      </c>
      <c r="C33" s="49"/>
      <c r="D33" s="49"/>
      <c r="E33" s="49"/>
      <c r="F33" s="49"/>
      <c r="G33" s="10">
        <f>G34+G68</f>
        <v>1737686.1205800001</v>
      </c>
      <c r="H33" s="10">
        <f>H34+H68</f>
        <v>69333.3</v>
      </c>
      <c r="I33" s="10">
        <f>I34+I68</f>
        <v>53333.3</v>
      </c>
    </row>
    <row r="34" spans="1:12" ht="34.5" customHeight="1" x14ac:dyDescent="0.2">
      <c r="A34" s="35">
        <v>1</v>
      </c>
      <c r="B34" s="50" t="s">
        <v>9</v>
      </c>
      <c r="C34" s="50"/>
      <c r="D34" s="50"/>
      <c r="E34" s="50"/>
      <c r="F34" s="50"/>
      <c r="G34" s="34">
        <f>SUM(G65,G62,G59,G53,G40,G35)</f>
        <v>1731486.1205800001</v>
      </c>
      <c r="H34" s="34">
        <f>SUM(H65,H62,H59,H53,H40,H35)</f>
        <v>69333.3</v>
      </c>
      <c r="I34" s="34">
        <f>SUM(I65,I62,I59,I53,I40,I35)</f>
        <v>53333.3</v>
      </c>
    </row>
    <row r="35" spans="1:12" ht="34.5" hidden="1" customHeight="1" x14ac:dyDescent="0.2">
      <c r="A35" s="8" t="s">
        <v>10</v>
      </c>
      <c r="B35" s="58" t="s">
        <v>56</v>
      </c>
      <c r="C35" s="58"/>
      <c r="D35" s="58"/>
      <c r="E35" s="58"/>
      <c r="F35" s="58"/>
      <c r="G35" s="37">
        <f>SUM(G37:G39)</f>
        <v>0</v>
      </c>
      <c r="H35" s="37">
        <f>SUM(H37:H39)</f>
        <v>0</v>
      </c>
      <c r="I35" s="37">
        <f>SUM(I37:I39)</f>
        <v>0</v>
      </c>
    </row>
    <row r="36" spans="1:12" ht="20.25" hidden="1" customHeight="1" x14ac:dyDescent="0.2">
      <c r="A36" s="8"/>
      <c r="B36" s="54" t="s">
        <v>3</v>
      </c>
      <c r="C36" s="54"/>
      <c r="D36" s="54"/>
      <c r="E36" s="54"/>
      <c r="F36" s="54"/>
      <c r="G36" s="10"/>
      <c r="H36" s="10"/>
      <c r="I36" s="10"/>
    </row>
    <row r="37" spans="1:12" ht="34.5" hidden="1" customHeight="1" x14ac:dyDescent="0.2">
      <c r="A37" s="33" t="s">
        <v>11</v>
      </c>
      <c r="B37" s="49" t="s">
        <v>57</v>
      </c>
      <c r="C37" s="49"/>
      <c r="D37" s="49"/>
      <c r="E37" s="49"/>
      <c r="F37" s="49"/>
      <c r="G37" s="10">
        <v>0</v>
      </c>
      <c r="H37" s="10">
        <v>0</v>
      </c>
      <c r="I37" s="10">
        <v>0</v>
      </c>
    </row>
    <row r="38" spans="1:12" ht="34.5" hidden="1" customHeight="1" x14ac:dyDescent="0.2">
      <c r="A38" s="33" t="s">
        <v>39</v>
      </c>
      <c r="B38" s="49" t="s">
        <v>35</v>
      </c>
      <c r="C38" s="49"/>
      <c r="D38" s="49"/>
      <c r="E38" s="49"/>
      <c r="F38" s="49"/>
      <c r="G38" s="10">
        <v>0</v>
      </c>
      <c r="H38" s="10">
        <v>0</v>
      </c>
      <c r="I38" s="10">
        <v>0</v>
      </c>
    </row>
    <row r="39" spans="1:12" ht="34.5" hidden="1" customHeight="1" x14ac:dyDescent="0.2">
      <c r="A39" s="33" t="s">
        <v>39</v>
      </c>
      <c r="B39" s="49" t="s">
        <v>40</v>
      </c>
      <c r="C39" s="49"/>
      <c r="D39" s="49"/>
      <c r="E39" s="49"/>
      <c r="F39" s="49"/>
      <c r="G39" s="10"/>
      <c r="H39" s="10">
        <v>0</v>
      </c>
      <c r="I39" s="10">
        <v>0</v>
      </c>
    </row>
    <row r="40" spans="1:12" ht="34.5" customHeight="1" x14ac:dyDescent="0.2">
      <c r="A40" s="8" t="s">
        <v>10</v>
      </c>
      <c r="B40" s="58" t="s">
        <v>15</v>
      </c>
      <c r="C40" s="58"/>
      <c r="D40" s="58"/>
      <c r="E40" s="58"/>
      <c r="F40" s="58"/>
      <c r="G40" s="37">
        <f>SUM(G42:G52)</f>
        <v>1731486.1205800001</v>
      </c>
      <c r="H40" s="37">
        <f>SUM(H42:H52)</f>
        <v>69333.3</v>
      </c>
      <c r="I40" s="37">
        <f>SUM(I42:I52)</f>
        <v>53333.3</v>
      </c>
      <c r="L40" s="39"/>
    </row>
    <row r="41" spans="1:12" ht="27" customHeight="1" x14ac:dyDescent="0.2">
      <c r="A41" s="33"/>
      <c r="B41" s="54" t="s">
        <v>3</v>
      </c>
      <c r="C41" s="54"/>
      <c r="D41" s="54"/>
      <c r="E41" s="54"/>
      <c r="F41" s="54"/>
      <c r="G41" s="10"/>
      <c r="H41" s="10">
        <v>0</v>
      </c>
      <c r="I41" s="10">
        <v>0</v>
      </c>
      <c r="L41" s="39"/>
    </row>
    <row r="42" spans="1:12" ht="31.5" hidden="1" customHeight="1" x14ac:dyDescent="0.2">
      <c r="A42" s="33" t="s">
        <v>28</v>
      </c>
      <c r="B42" s="49" t="s">
        <v>52</v>
      </c>
      <c r="C42" s="49"/>
      <c r="D42" s="49"/>
      <c r="E42" s="49"/>
      <c r="F42" s="49"/>
      <c r="G42" s="10">
        <v>0</v>
      </c>
      <c r="H42" s="10">
        <v>0</v>
      </c>
      <c r="I42" s="10">
        <v>0</v>
      </c>
    </row>
    <row r="43" spans="1:12" x14ac:dyDescent="0.2">
      <c r="A43" s="33" t="s">
        <v>11</v>
      </c>
      <c r="B43" s="55" t="s">
        <v>69</v>
      </c>
      <c r="C43" s="56"/>
      <c r="D43" s="56"/>
      <c r="E43" s="56"/>
      <c r="F43" s="57"/>
      <c r="G43" s="10">
        <f>762194.6+846340.9+84.7</f>
        <v>1608620.2</v>
      </c>
      <c r="H43" s="10">
        <v>0</v>
      </c>
      <c r="I43" s="10">
        <v>0</v>
      </c>
    </row>
    <row r="44" spans="1:12" ht="31.5" customHeight="1" x14ac:dyDescent="0.2">
      <c r="A44" s="33" t="s">
        <v>39</v>
      </c>
      <c r="B44" s="55" t="s">
        <v>70</v>
      </c>
      <c r="C44" s="56"/>
      <c r="D44" s="56"/>
      <c r="E44" s="56"/>
      <c r="F44" s="57"/>
      <c r="G44" s="10">
        <v>62608.6</v>
      </c>
      <c r="H44" s="10">
        <v>53333.3</v>
      </c>
      <c r="I44" s="10">
        <v>53333.3</v>
      </c>
    </row>
    <row r="45" spans="1:12" x14ac:dyDescent="0.2">
      <c r="A45" s="33" t="s">
        <v>67</v>
      </c>
      <c r="B45" s="55" t="s">
        <v>74</v>
      </c>
      <c r="C45" s="56"/>
      <c r="D45" s="56"/>
      <c r="E45" s="56"/>
      <c r="F45" s="57"/>
      <c r="G45" s="10">
        <f>13000+6000</f>
        <v>19000</v>
      </c>
      <c r="H45" s="10">
        <v>16000</v>
      </c>
      <c r="I45" s="10">
        <f>16549.6-16549.6</f>
        <v>0</v>
      </c>
    </row>
    <row r="46" spans="1:12" ht="15" customHeight="1" x14ac:dyDescent="0.2">
      <c r="A46" s="33" t="s">
        <v>29</v>
      </c>
      <c r="B46" s="55" t="s">
        <v>77</v>
      </c>
      <c r="C46" s="56"/>
      <c r="D46" s="56"/>
      <c r="E46" s="56"/>
      <c r="F46" s="57"/>
      <c r="G46" s="10">
        <f>1810+420</f>
        <v>2230</v>
      </c>
      <c r="H46" s="10">
        <v>0</v>
      </c>
      <c r="I46" s="10">
        <v>0</v>
      </c>
    </row>
    <row r="47" spans="1:12" ht="15.75" customHeight="1" x14ac:dyDescent="0.2">
      <c r="A47" s="33" t="s">
        <v>68</v>
      </c>
      <c r="B47" s="55" t="s">
        <v>78</v>
      </c>
      <c r="C47" s="56"/>
      <c r="D47" s="56"/>
      <c r="E47" s="56"/>
      <c r="F47" s="57"/>
      <c r="G47" s="10">
        <v>5250.8845799999999</v>
      </c>
      <c r="H47" s="10">
        <v>0</v>
      </c>
      <c r="I47" s="10">
        <v>0</v>
      </c>
    </row>
    <row r="48" spans="1:12" x14ac:dyDescent="0.2">
      <c r="A48" s="33" t="s">
        <v>68</v>
      </c>
      <c r="B48" s="55" t="s">
        <v>66</v>
      </c>
      <c r="C48" s="56"/>
      <c r="D48" s="56"/>
      <c r="E48" s="56"/>
      <c r="F48" s="57"/>
      <c r="G48" s="10">
        <f>(16351+198.6)</f>
        <v>16549.599999999999</v>
      </c>
      <c r="H48" s="10">
        <v>0</v>
      </c>
      <c r="I48" s="10">
        <v>0</v>
      </c>
    </row>
    <row r="49" spans="1:9" ht="30.75" customHeight="1" x14ac:dyDescent="0.2">
      <c r="A49" s="33" t="s">
        <v>75</v>
      </c>
      <c r="B49" s="55" t="s">
        <v>76</v>
      </c>
      <c r="C49" s="56"/>
      <c r="D49" s="56"/>
      <c r="E49" s="56"/>
      <c r="F49" s="57"/>
      <c r="G49" s="10">
        <f>1090+10900</f>
        <v>11990</v>
      </c>
      <c r="H49" s="10">
        <v>0</v>
      </c>
      <c r="I49" s="10">
        <v>0</v>
      </c>
    </row>
    <row r="50" spans="1:9" ht="15.75" customHeight="1" x14ac:dyDescent="0.2">
      <c r="A50" s="33" t="s">
        <v>50</v>
      </c>
      <c r="B50" s="55" t="s">
        <v>79</v>
      </c>
      <c r="C50" s="56"/>
      <c r="D50" s="56"/>
      <c r="E50" s="56"/>
      <c r="F50" s="57"/>
      <c r="G50" s="10">
        <v>5236.8360000000002</v>
      </c>
      <c r="H50" s="10">
        <v>0</v>
      </c>
      <c r="I50" s="10">
        <v>0</v>
      </c>
    </row>
    <row r="51" spans="1:9" ht="15.75" hidden="1" customHeight="1" x14ac:dyDescent="0.2">
      <c r="A51" s="33" t="s">
        <v>51</v>
      </c>
      <c r="B51" s="55" t="s">
        <v>76</v>
      </c>
      <c r="C51" s="56"/>
      <c r="D51" s="56"/>
      <c r="E51" s="56"/>
      <c r="F51" s="57"/>
      <c r="G51" s="10"/>
      <c r="H51" s="10">
        <v>0</v>
      </c>
      <c r="I51" s="10">
        <v>0</v>
      </c>
    </row>
    <row r="52" spans="1:9" hidden="1" x14ac:dyDescent="0.2">
      <c r="A52" s="8" t="s">
        <v>44</v>
      </c>
      <c r="B52" s="55" t="s">
        <v>34</v>
      </c>
      <c r="C52" s="56"/>
      <c r="D52" s="56"/>
      <c r="E52" s="56"/>
      <c r="F52" s="57"/>
      <c r="G52" s="10">
        <v>0</v>
      </c>
      <c r="H52" s="37">
        <v>0</v>
      </c>
      <c r="I52" s="37">
        <f>SUM(I54:I56)</f>
        <v>0</v>
      </c>
    </row>
    <row r="53" spans="1:9" hidden="1" x14ac:dyDescent="0.2">
      <c r="A53" s="8" t="s">
        <v>58</v>
      </c>
      <c r="B53" s="51" t="s">
        <v>23</v>
      </c>
      <c r="C53" s="52"/>
      <c r="D53" s="52"/>
      <c r="E53" s="52"/>
      <c r="F53" s="53"/>
      <c r="G53" s="37">
        <f>SUM(G55:G58)</f>
        <v>0</v>
      </c>
      <c r="H53" s="37">
        <f>SUM(H55:H58)</f>
        <v>0</v>
      </c>
      <c r="I53" s="37">
        <f>SUM(I55:I58)</f>
        <v>0</v>
      </c>
    </row>
    <row r="54" spans="1:9" hidden="1" x14ac:dyDescent="0.2">
      <c r="A54" s="8"/>
      <c r="B54" s="54" t="s">
        <v>3</v>
      </c>
      <c r="C54" s="54"/>
      <c r="D54" s="54"/>
      <c r="E54" s="54"/>
      <c r="F54" s="54"/>
      <c r="G54" s="10"/>
      <c r="H54" s="32"/>
      <c r="I54" s="32"/>
    </row>
    <row r="55" spans="1:9" hidden="1" x14ac:dyDescent="0.2">
      <c r="A55" s="8" t="s">
        <v>59</v>
      </c>
      <c r="B55" s="55" t="s">
        <v>54</v>
      </c>
      <c r="C55" s="56"/>
      <c r="D55" s="56"/>
      <c r="E55" s="56"/>
      <c r="F55" s="57"/>
      <c r="G55" s="10">
        <v>0</v>
      </c>
      <c r="H55" s="32">
        <v>0</v>
      </c>
      <c r="I55" s="32">
        <v>0</v>
      </c>
    </row>
    <row r="56" spans="1:9" hidden="1" x14ac:dyDescent="0.2">
      <c r="A56" s="8" t="s">
        <v>28</v>
      </c>
      <c r="B56" s="55" t="s">
        <v>62</v>
      </c>
      <c r="C56" s="56"/>
      <c r="D56" s="56"/>
      <c r="E56" s="56"/>
      <c r="F56" s="57"/>
      <c r="G56" s="10">
        <v>0</v>
      </c>
      <c r="H56" s="10">
        <v>0</v>
      </c>
      <c r="I56" s="32">
        <v>0</v>
      </c>
    </row>
    <row r="57" spans="1:9" hidden="1" x14ac:dyDescent="0.2">
      <c r="A57" s="8" t="s">
        <v>24</v>
      </c>
      <c r="B57" s="55" t="s">
        <v>61</v>
      </c>
      <c r="C57" s="56"/>
      <c r="D57" s="56"/>
      <c r="E57" s="56"/>
      <c r="F57" s="57"/>
      <c r="G57" s="10">
        <v>0</v>
      </c>
      <c r="H57" s="32">
        <v>0</v>
      </c>
      <c r="I57" s="32">
        <v>0</v>
      </c>
    </row>
    <row r="58" spans="1:9" hidden="1" x14ac:dyDescent="0.2">
      <c r="A58" s="33" t="s">
        <v>24</v>
      </c>
      <c r="B58" s="55" t="s">
        <v>30</v>
      </c>
      <c r="C58" s="56"/>
      <c r="D58" s="56"/>
      <c r="E58" s="56"/>
      <c r="F58" s="57"/>
      <c r="G58" s="10">
        <v>0</v>
      </c>
      <c r="H58" s="37">
        <f>SUM(H66)</f>
        <v>0</v>
      </c>
      <c r="I58" s="37">
        <f>SUM(I66)</f>
        <v>0</v>
      </c>
    </row>
    <row r="59" spans="1:9" hidden="1" x14ac:dyDescent="0.2">
      <c r="A59" s="8" t="s">
        <v>48</v>
      </c>
      <c r="B59" s="51" t="s">
        <v>36</v>
      </c>
      <c r="C59" s="52"/>
      <c r="D59" s="52"/>
      <c r="E59" s="52"/>
      <c r="F59" s="53"/>
      <c r="G59" s="37">
        <f>SUM(G61)</f>
        <v>0</v>
      </c>
      <c r="H59" s="37">
        <f>SUM(H64)</f>
        <v>0</v>
      </c>
      <c r="I59" s="37">
        <f>SUM(I64)</f>
        <v>0</v>
      </c>
    </row>
    <row r="60" spans="1:9" hidden="1" x14ac:dyDescent="0.2">
      <c r="A60" s="8"/>
      <c r="B60" s="59" t="s">
        <v>3</v>
      </c>
      <c r="C60" s="60"/>
      <c r="D60" s="60"/>
      <c r="E60" s="60"/>
      <c r="F60" s="61"/>
      <c r="G60" s="32"/>
      <c r="H60" s="32"/>
      <c r="I60" s="32"/>
    </row>
    <row r="61" spans="1:9" hidden="1" x14ac:dyDescent="0.2">
      <c r="A61" s="8" t="s">
        <v>49</v>
      </c>
      <c r="B61" s="49" t="s">
        <v>45</v>
      </c>
      <c r="C61" s="56"/>
      <c r="D61" s="56"/>
      <c r="E61" s="56"/>
      <c r="F61" s="57"/>
      <c r="G61" s="41"/>
      <c r="H61" s="37">
        <f>SUM(H66)</f>
        <v>0</v>
      </c>
      <c r="I61" s="37">
        <f>SUM(I66)</f>
        <v>0</v>
      </c>
    </row>
    <row r="62" spans="1:9" hidden="1" x14ac:dyDescent="0.2">
      <c r="A62" s="8" t="s">
        <v>31</v>
      </c>
      <c r="B62" s="51" t="s">
        <v>17</v>
      </c>
      <c r="C62" s="52"/>
      <c r="D62" s="52"/>
      <c r="E62" s="52"/>
      <c r="F62" s="53"/>
      <c r="G62" s="37">
        <f>SUM(G64)</f>
        <v>0</v>
      </c>
      <c r="H62" s="37">
        <f>SUM(H67)</f>
        <v>0</v>
      </c>
      <c r="I62" s="37">
        <f>SUM(I67)</f>
        <v>0</v>
      </c>
    </row>
    <row r="63" spans="1:9" hidden="1" x14ac:dyDescent="0.2">
      <c r="A63" s="8"/>
      <c r="B63" s="54" t="s">
        <v>3</v>
      </c>
      <c r="C63" s="54"/>
      <c r="D63" s="54"/>
      <c r="E63" s="54"/>
      <c r="F63" s="54"/>
      <c r="G63" s="32"/>
      <c r="H63" s="32"/>
      <c r="I63" s="32"/>
    </row>
    <row r="64" spans="1:9" hidden="1" x14ac:dyDescent="0.2">
      <c r="A64" s="8" t="s">
        <v>32</v>
      </c>
      <c r="B64" s="49" t="s">
        <v>46</v>
      </c>
      <c r="C64" s="49"/>
      <c r="D64" s="49"/>
      <c r="E64" s="49"/>
      <c r="F64" s="49"/>
      <c r="G64" s="32"/>
      <c r="H64" s="32">
        <v>0</v>
      </c>
      <c r="I64" s="32">
        <v>0</v>
      </c>
    </row>
    <row r="65" spans="1:12" hidden="1" x14ac:dyDescent="0.2">
      <c r="A65" s="8" t="s">
        <v>42</v>
      </c>
      <c r="B65" s="51" t="s">
        <v>26</v>
      </c>
      <c r="C65" s="52"/>
      <c r="D65" s="52"/>
      <c r="E65" s="52"/>
      <c r="F65" s="53"/>
      <c r="G65" s="37">
        <f>SUM(G67)</f>
        <v>0</v>
      </c>
      <c r="H65" s="37">
        <f>SUM(H73)</f>
        <v>0</v>
      </c>
      <c r="I65" s="37">
        <f>SUM(I73)</f>
        <v>0</v>
      </c>
    </row>
    <row r="66" spans="1:12" hidden="1" x14ac:dyDescent="0.2">
      <c r="A66" s="8"/>
      <c r="B66" s="54" t="s">
        <v>3</v>
      </c>
      <c r="C66" s="54"/>
      <c r="D66" s="54"/>
      <c r="E66" s="54"/>
      <c r="F66" s="54"/>
      <c r="G66" s="32"/>
      <c r="H66" s="32"/>
      <c r="I66" s="32"/>
    </row>
    <row r="67" spans="1:12" s="36" customFormat="1" hidden="1" x14ac:dyDescent="0.2">
      <c r="A67" s="8" t="s">
        <v>43</v>
      </c>
      <c r="B67" s="49" t="s">
        <v>47</v>
      </c>
      <c r="C67" s="49"/>
      <c r="D67" s="49"/>
      <c r="E67" s="49"/>
      <c r="F67" s="49"/>
      <c r="G67" s="32"/>
      <c r="H67" s="32">
        <v>0</v>
      </c>
      <c r="I67" s="32">
        <v>0</v>
      </c>
    </row>
    <row r="68" spans="1:12" x14ac:dyDescent="0.2">
      <c r="A68" s="35">
        <v>2</v>
      </c>
      <c r="B68" s="50" t="s">
        <v>22</v>
      </c>
      <c r="C68" s="50"/>
      <c r="D68" s="50"/>
      <c r="E68" s="50"/>
      <c r="F68" s="50"/>
      <c r="G68" s="34">
        <f>G69+G72</f>
        <v>6200</v>
      </c>
      <c r="H68" s="34">
        <f>H72</f>
        <v>0</v>
      </c>
      <c r="I68" s="34">
        <f>I72</f>
        <v>0</v>
      </c>
    </row>
    <row r="69" spans="1:12" x14ac:dyDescent="0.2">
      <c r="A69" s="8" t="s">
        <v>20</v>
      </c>
      <c r="B69" s="58" t="s">
        <v>15</v>
      </c>
      <c r="C69" s="58"/>
      <c r="D69" s="58"/>
      <c r="E69" s="58"/>
      <c r="F69" s="58"/>
      <c r="G69" s="37">
        <f>G71</f>
        <v>6200</v>
      </c>
      <c r="H69" s="37">
        <f>H71</f>
        <v>0</v>
      </c>
      <c r="I69" s="37">
        <f>I71</f>
        <v>0</v>
      </c>
      <c r="L69" s="39"/>
    </row>
    <row r="70" spans="1:12" x14ac:dyDescent="0.2">
      <c r="A70" s="35"/>
      <c r="B70" s="54" t="s">
        <v>3</v>
      </c>
      <c r="C70" s="54"/>
      <c r="D70" s="54"/>
      <c r="E70" s="54"/>
      <c r="F70" s="54"/>
      <c r="G70" s="34"/>
      <c r="H70" s="34"/>
      <c r="I70" s="34"/>
    </row>
    <row r="71" spans="1:12" ht="34.5" customHeight="1" x14ac:dyDescent="0.2">
      <c r="A71" s="8" t="s">
        <v>21</v>
      </c>
      <c r="B71" s="55" t="s">
        <v>41</v>
      </c>
      <c r="C71" s="56"/>
      <c r="D71" s="56"/>
      <c r="E71" s="56"/>
      <c r="F71" s="57"/>
      <c r="G71" s="10">
        <v>6200</v>
      </c>
      <c r="H71" s="37">
        <v>0</v>
      </c>
      <c r="I71" s="37">
        <v>0</v>
      </c>
    </row>
    <row r="72" spans="1:12" hidden="1" x14ac:dyDescent="0.2">
      <c r="A72" s="8" t="s">
        <v>20</v>
      </c>
      <c r="B72" s="51" t="s">
        <v>17</v>
      </c>
      <c r="C72" s="52"/>
      <c r="D72" s="52"/>
      <c r="E72" s="52"/>
      <c r="F72" s="53"/>
      <c r="G72" s="37">
        <f>SUM(G74)</f>
        <v>0</v>
      </c>
      <c r="H72" s="37">
        <f>H74</f>
        <v>0</v>
      </c>
      <c r="I72" s="37">
        <f>I74</f>
        <v>0</v>
      </c>
    </row>
    <row r="73" spans="1:12" hidden="1" x14ac:dyDescent="0.2">
      <c r="A73" s="8"/>
      <c r="B73" s="54" t="s">
        <v>3</v>
      </c>
      <c r="C73" s="54"/>
      <c r="D73" s="54"/>
      <c r="E73" s="54"/>
      <c r="F73" s="54"/>
      <c r="G73" s="32"/>
      <c r="H73" s="10"/>
      <c r="I73" s="10"/>
    </row>
    <row r="74" spans="1:12" hidden="1" x14ac:dyDescent="0.2">
      <c r="A74" s="8" t="s">
        <v>21</v>
      </c>
      <c r="B74" s="49" t="s">
        <v>19</v>
      </c>
      <c r="C74" s="49"/>
      <c r="D74" s="49"/>
      <c r="E74" s="49"/>
      <c r="F74" s="49"/>
      <c r="G74" s="10">
        <v>0</v>
      </c>
      <c r="H74" s="10">
        <v>0</v>
      </c>
      <c r="I74" s="10">
        <v>0</v>
      </c>
    </row>
  </sheetData>
  <sheetProtection selectLockedCells="1" selectUnlockedCells="1"/>
  <mergeCells count="51">
    <mergeCell ref="A6:I6"/>
    <mergeCell ref="A29:I29"/>
    <mergeCell ref="B34:F34"/>
    <mergeCell ref="B40:F40"/>
    <mergeCell ref="A8:A9"/>
    <mergeCell ref="B8:B9"/>
    <mergeCell ref="C8:F8"/>
    <mergeCell ref="G8:J8"/>
    <mergeCell ref="B35:F35"/>
    <mergeCell ref="B38:F38"/>
    <mergeCell ref="K8:N8"/>
    <mergeCell ref="B31:F31"/>
    <mergeCell ref="B32:F32"/>
    <mergeCell ref="B33:F33"/>
    <mergeCell ref="B36:F36"/>
    <mergeCell ref="B58:F58"/>
    <mergeCell ref="B50:F50"/>
    <mergeCell ref="B61:F61"/>
    <mergeCell ref="B60:F60"/>
    <mergeCell ref="B51:F51"/>
    <mergeCell ref="B56:F56"/>
    <mergeCell ref="B59:F59"/>
    <mergeCell ref="B53:F53"/>
    <mergeCell ref="B54:F54"/>
    <mergeCell ref="B55:F55"/>
    <mergeCell ref="B57:F57"/>
    <mergeCell ref="B49:F49"/>
    <mergeCell ref="B52:F52"/>
    <mergeCell ref="B43:F43"/>
    <mergeCell ref="B39:F39"/>
    <mergeCell ref="B37:F37"/>
    <mergeCell ref="B42:F42"/>
    <mergeCell ref="B41:F41"/>
    <mergeCell ref="B44:F44"/>
    <mergeCell ref="B45:F45"/>
    <mergeCell ref="B48:F48"/>
    <mergeCell ref="B46:F46"/>
    <mergeCell ref="B47:F47"/>
    <mergeCell ref="B74:F74"/>
    <mergeCell ref="B68:F68"/>
    <mergeCell ref="B72:F72"/>
    <mergeCell ref="B73:F73"/>
    <mergeCell ref="B62:F62"/>
    <mergeCell ref="B65:F65"/>
    <mergeCell ref="B63:F63"/>
    <mergeCell ref="B70:F70"/>
    <mergeCell ref="B64:F64"/>
    <mergeCell ref="B67:F67"/>
    <mergeCell ref="B66:F66"/>
    <mergeCell ref="B71:F71"/>
    <mergeCell ref="B69:F69"/>
  </mergeCells>
  <phoneticPr fontId="0" type="noConversion"/>
  <printOptions horizontalCentered="1"/>
  <pageMargins left="0.25" right="0.16" top="0.18" bottom="0.21" header="0.21" footer="0.16"/>
  <pageSetup paperSize="9" scale="49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gorfo1</cp:lastModifiedBy>
  <cp:lastPrinted>2021-11-15T05:09:28Z</cp:lastPrinted>
  <dcterms:created xsi:type="dcterms:W3CDTF">2010-10-05T09:06:00Z</dcterms:created>
  <dcterms:modified xsi:type="dcterms:W3CDTF">2022-12-15T05:47:04Z</dcterms:modified>
</cp:coreProperties>
</file>