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gorfo1\Desktop\иное\Проект бюджета 2025-2027\Дополнительно\"/>
    </mc:Choice>
  </mc:AlternateContent>
  <xr:revisionPtr revIDLastSave="0" documentId="13_ncr:1_{355002A3-1A42-48FE-A93D-3EEF2857C3BF}" xr6:coauthVersionLast="45" xr6:coauthVersionMax="45" xr10:uidLastSave="{00000000-0000-0000-0000-000000000000}"/>
  <bookViews>
    <workbookView xWindow="510" yWindow="2325" windowWidth="19395" windowHeight="13290" xr2:uid="{00000000-000D-0000-FFFF-FFFF00000000}"/>
  </bookViews>
  <sheets>
    <sheet name="Лист1" sheetId="1" r:id="rId1"/>
  </sheets>
  <definedNames>
    <definedName name="_xlnm.Print_Titles" localSheetId="0">Лист1!$6:$8</definedName>
    <definedName name="_xlnm.Print_Area" localSheetId="0">Лист1!$A$1:$I$75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6" i="1" l="1"/>
  <c r="I56" i="1"/>
  <c r="G56" i="1"/>
  <c r="H49" i="1"/>
  <c r="I49" i="1"/>
  <c r="G49" i="1"/>
  <c r="G68" i="1" l="1"/>
  <c r="E46" i="1" l="1"/>
  <c r="F46" i="1"/>
  <c r="D46" i="1"/>
  <c r="G36" i="1"/>
  <c r="D29" i="1"/>
  <c r="H10" i="1" l="1"/>
  <c r="I10" i="1"/>
  <c r="G10" i="1"/>
  <c r="H44" i="1" l="1"/>
  <c r="I44" i="1"/>
  <c r="G44" i="1"/>
  <c r="H36" i="1"/>
  <c r="I36" i="1"/>
  <c r="H27" i="1" l="1"/>
  <c r="I27" i="1"/>
  <c r="G27" i="1"/>
  <c r="H21" i="1"/>
  <c r="I21" i="1"/>
  <c r="G21" i="1"/>
  <c r="H17" i="1"/>
  <c r="I17" i="1"/>
  <c r="G17" i="1"/>
  <c r="I26" i="1" l="1"/>
  <c r="H26" i="1"/>
  <c r="G26" i="1"/>
  <c r="G9" i="1"/>
  <c r="H9" i="1"/>
  <c r="I9" i="1"/>
  <c r="H68" i="1" l="1"/>
  <c r="H67" i="1" s="1"/>
  <c r="I68" i="1"/>
  <c r="I67" i="1" s="1"/>
  <c r="G67" i="1"/>
  <c r="H48" i="1"/>
  <c r="I48" i="1"/>
  <c r="G48" i="1" l="1"/>
  <c r="I75" i="1" l="1"/>
  <c r="H75" i="1"/>
  <c r="G75" i="1"/>
</calcChain>
</file>

<file path=xl/sharedStrings.xml><?xml version="1.0" encoding="utf-8"?>
<sst xmlns="http://schemas.openxmlformats.org/spreadsheetml/2006/main" count="138" uniqueCount="91">
  <si>
    <t>№
п/п</t>
  </si>
  <si>
    <t>Наименование показателя объема, единица измерения</t>
  </si>
  <si>
    <t>2025 год</t>
  </si>
  <si>
    <t>2026 год</t>
  </si>
  <si>
    <t>Показатели объема</t>
  </si>
  <si>
    <t>Предусмотрено средств
(тыс. рублей)</t>
  </si>
  <si>
    <t>Приложение 2</t>
  </si>
  <si>
    <t>к Пояснительной записке</t>
  </si>
  <si>
    <t>Наименование государственной услуги
(работы)</t>
  </si>
  <si>
    <t>Всего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</si>
  <si>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</si>
  <si>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</si>
  <si>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1</t>
  </si>
  <si>
    <t>Количество договоров</t>
  </si>
  <si>
    <t>Количество мероприятий</t>
  </si>
  <si>
    <t>Организация и проведение официальных спортивных мероприятий</t>
  </si>
  <si>
    <t>Проведение тестирования выполнения нормативов испытаний (тестов) комплекса ГТО</t>
  </si>
  <si>
    <t>Численность обучающихся (человек)</t>
  </si>
  <si>
    <t>Количество человеко-часов (человеко-часов)</t>
  </si>
  <si>
    <t>Присмотр и уход</t>
  </si>
  <si>
    <t>Спортивная подготовка по олимпийским видам спорта</t>
  </si>
  <si>
    <t>Спортивная подготовка по не олимпийским видам спорта</t>
  </si>
  <si>
    <t>Количество человек</t>
  </si>
  <si>
    <t>Муниципальная программа  «Развитие физической культуры и спорта города Лесосибирска»</t>
  </si>
  <si>
    <t>Главный распорядитель бюджетных средств: Отдел спорта и молодежной политики администрации города Лесосибирска</t>
  </si>
  <si>
    <t>Подпрограмма 1 «Развитие массовой физической культуры и спорта»</t>
  </si>
  <si>
    <t>Организация и проведения физкультурных и спортивных мероприятий в рамках Всероссийского физкультурно-спортивного комплекса «Готов к труду и обороне» (ГТО)</t>
  </si>
  <si>
    <t>2</t>
  </si>
  <si>
    <t>3</t>
  </si>
  <si>
    <t>Обеспечение доступа к открытым спортивным объектам для свободного пользования</t>
  </si>
  <si>
    <t>Организация физкультурно-спортивной работы по месту проживания граждан</t>
  </si>
  <si>
    <t>Количество занятий</t>
  </si>
  <si>
    <t>Подпрограмма 2 «Подготовка спортивного резерва»</t>
  </si>
  <si>
    <t>Спортивная подготовка по спорту лиц с поражением ОДА</t>
  </si>
  <si>
    <t>Спортивная подготовка по спорту лиц с интеллектуальными нарушениями</t>
  </si>
  <si>
    <t>Спортивная подготовка по спорту глухих</t>
  </si>
  <si>
    <t>Муниципальная программа «Развитие молодежной политики города Лесосибирска»</t>
  </si>
  <si>
    <t>Подпрограмма 1 «Вовлечение молодежи города Лесосибирска в социальную практику»</t>
  </si>
  <si>
    <t>4</t>
  </si>
  <si>
    <t>5</t>
  </si>
  <si>
    <t>6</t>
  </si>
  <si>
    <t>Организация мероприятий, направленных на профилактику асоциального и деструктивного поведения подростков и молодежи, поддержка детей и молодёжи, находящиеся в социально-опасном положении.</t>
  </si>
  <si>
    <t>количество мероприятий</t>
  </si>
  <si>
    <t>Организация досуга детей, подростков и молодёжи</t>
  </si>
  <si>
    <t>количество кружков</t>
  </si>
  <si>
    <t>Муниципальная программа «Развитие культуры и туризма города Лесосибирска»</t>
  </si>
  <si>
    <t>Подпрограмма 1 «Культурное наследие»</t>
  </si>
  <si>
    <t>Главный распорядитель бюджетных средств: Отдел культуры администрации города Лесосибирска</t>
  </si>
  <si>
    <t>Муниципальная программа «Развитие образования города Лесосибирска»</t>
  </si>
  <si>
    <t>Подпрограмма 1 «Дошкольное и общее образование детей»</t>
  </si>
  <si>
    <t>Главный распорядитель бюджетных средств: Отдел образования администрации города Лесосибирска</t>
  </si>
  <si>
    <t>Реализация основных общеобразовательных программ дошкольного образования</t>
  </si>
  <si>
    <t>Реализация основных общеобразовательных программ начального общего образования</t>
  </si>
  <si>
    <t>Человек</t>
  </si>
  <si>
    <t>Подпрограмма 3 «Обеспечение реализации муниципальной программы и прочие мероприятия в области образования»</t>
  </si>
  <si>
    <t xml:space="preserve">Подпрограмма 5 «Развитие дополнительного образования детей» </t>
  </si>
  <si>
    <t xml:space="preserve">Библиотечное, библиографическое и информационное обслуживание пользователей </t>
  </si>
  <si>
    <t>Организация и проведение культурно-массовых мероприятий</t>
  </si>
  <si>
    <t>Количество посещений</t>
  </si>
  <si>
    <t xml:space="preserve">Библиографическая обработка документов и создание каталогов </t>
  </si>
  <si>
    <t>Количество документов</t>
  </si>
  <si>
    <t>Публичный показ музейных предметов, музейных коллекций</t>
  </si>
  <si>
    <t>Численность посетителей</t>
  </si>
  <si>
    <t>Формирование, учет, изучение, обеспечение физического сохранения и безопасности музейных предметов, музейных коллекций</t>
  </si>
  <si>
    <t>Количество предметов</t>
  </si>
  <si>
    <t>Создание экспозиций (выставок) музеев, организация выездных выставок</t>
  </si>
  <si>
    <t>Количество экспозиций</t>
  </si>
  <si>
    <t>Подпрограмма 2 «Искусство и народное творчество»</t>
  </si>
  <si>
    <t>Показ (организация показа) спектаклей (театральных постановок)</t>
  </si>
  <si>
    <t>Число зрителей</t>
  </si>
  <si>
    <t>Организация и проведение мероприятий</t>
  </si>
  <si>
    <t>Создание спектаклей</t>
  </si>
  <si>
    <t>Колчество постановок</t>
  </si>
  <si>
    <t xml:space="preserve">Организация деятельности клубных формирований </t>
  </si>
  <si>
    <t>Число участников</t>
  </si>
  <si>
    <t>Проведение занятий физкультурно-спортивной направленности по месту проживания граждан</t>
  </si>
  <si>
    <t>Подпрограмма 3 «Дополнительное образование детей отрасли «культура» города Лесосибирска»</t>
  </si>
  <si>
    <t>Реализация дополнительных общеобразовательных предпрофессиональных программ в области искусств</t>
  </si>
  <si>
    <t>Реализация дополнительных общеразвивающих программ</t>
  </si>
  <si>
    <t>Информация по субсидиям на финансовое обеспечение выполнения муниципального задания на 2025 год и плановый период 2026–2027 годов</t>
  </si>
  <si>
    <t>2027 год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</si>
  <si>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</si>
  <si>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</si>
  <si>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Содействие повышению качества дошкольного и общего образования в том числе дополнительного образования детей</t>
  </si>
  <si>
    <t>Количество участников мероприятий</t>
  </si>
  <si>
    <t>Реализация дополнилнительных общеразвивающих программ</t>
  </si>
  <si>
    <t>7</t>
  </si>
  <si>
    <t>Ведение информационных ресурсов и баз данных</t>
  </si>
  <si>
    <t>Реализация дополнительных общеразвивающих программ, в том чиле ПФДОД</t>
  </si>
  <si>
    <t>8</t>
  </si>
  <si>
    <t>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</si>
</sst>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i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96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 applyAlignment="1">
      <alignment horizontal="right"/>
    </xf>
    <xf numFmtId="3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left" vertical="top" wrapText="1"/>
    </xf>
    <xf numFmtId="164" fontId="2" fillId="0" borderId="1" xfId="0" applyNumberFormat="1" applyFont="1" applyBorder="1" applyAlignment="1">
      <alignment vertical="center" wrapText="1"/>
    </xf>
    <xf numFmtId="0" fontId="3" fillId="2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3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/>
    </xf>
    <xf numFmtId="164" fontId="1" fillId="0" borderId="5" xfId="0" applyNumberFormat="1" applyFont="1" applyBorder="1" applyAlignment="1">
      <alignment horizontal="right" vertical="center"/>
    </xf>
    <xf numFmtId="164" fontId="2" fillId="0" borderId="1" xfId="0" applyNumberFormat="1" applyFont="1" applyBorder="1"/>
    <xf numFmtId="164" fontId="1" fillId="0" borderId="1" xfId="0" applyNumberFormat="1" applyFont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164" fontId="6" fillId="0" borderId="1" xfId="0" applyNumberFormat="1" applyFont="1" applyBorder="1"/>
    <xf numFmtId="0" fontId="1" fillId="2" borderId="0" xfId="0" applyFont="1" applyFill="1"/>
    <xf numFmtId="0" fontId="3" fillId="0" borderId="1" xfId="0" applyFont="1" applyFill="1" applyBorder="1" applyAlignment="1" applyProtection="1">
      <alignment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164" fontId="6" fillId="2" borderId="1" xfId="0" applyNumberFormat="1" applyFont="1" applyFill="1" applyBorder="1"/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left" vertical="top" wrapText="1"/>
    </xf>
    <xf numFmtId="164" fontId="2" fillId="2" borderId="1" xfId="0" applyNumberFormat="1" applyFont="1" applyFill="1" applyBorder="1"/>
    <xf numFmtId="164" fontId="6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horizontal="left" vertical="top" wrapText="1"/>
    </xf>
    <xf numFmtId="49" fontId="1" fillId="0" borderId="5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2" borderId="7" xfId="0" applyNumberFormat="1" applyFont="1" applyFill="1" applyBorder="1" applyAlignment="1">
      <alignment horizontal="left" vertical="top" wrapText="1"/>
    </xf>
    <xf numFmtId="164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164" fontId="6" fillId="0" borderId="1" xfId="0" applyNumberFormat="1" applyFont="1" applyFill="1" applyBorder="1"/>
    <xf numFmtId="3" fontId="1" fillId="0" borderId="1" xfId="0" applyNumberFormat="1" applyFont="1" applyFill="1" applyBorder="1" applyAlignment="1">
      <alignment horizontal="center" vertical="center"/>
    </xf>
    <xf numFmtId="164" fontId="1" fillId="0" borderId="5" xfId="0" applyNumberFormat="1" applyFont="1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164" fontId="1" fillId="0" borderId="6" xfId="0" applyNumberFormat="1" applyFont="1" applyBorder="1" applyAlignment="1">
      <alignment horizontal="right" vertical="center" wrapText="1"/>
    </xf>
    <xf numFmtId="164" fontId="1" fillId="0" borderId="8" xfId="0" applyNumberFormat="1" applyFont="1" applyBorder="1" applyAlignment="1">
      <alignment horizontal="righ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2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2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3" fillId="2" borderId="5" xfId="0" applyNumberFormat="1" applyFont="1" applyFill="1" applyBorder="1" applyAlignment="1">
      <alignment horizontal="center" vertical="top" wrapText="1"/>
    </xf>
    <xf numFmtId="0" fontId="3" fillId="2" borderId="6" xfId="0" applyNumberFormat="1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164" fontId="1" fillId="0" borderId="5" xfId="0" applyNumberFormat="1" applyFont="1" applyFill="1" applyBorder="1" applyAlignment="1">
      <alignment horizontal="right" vertical="center"/>
    </xf>
  </cellXfs>
  <cellStyles count="3">
    <cellStyle name="Обычный" xfId="0" builtinId="0"/>
    <cellStyle name="Обычный 2" xfId="2" xr:uid="{00000000-0005-0000-0000-000001000000}"/>
    <cellStyle name="Обычный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78"/>
  <sheetViews>
    <sheetView tabSelected="1" view="pageBreakPreview" topLeftCell="A60" zoomScale="70" zoomScaleNormal="100" zoomScaleSheetLayoutView="70" workbookViewId="0">
      <selection activeCell="A48" sqref="A48:F48"/>
    </sheetView>
  </sheetViews>
  <sheetFormatPr defaultRowHeight="18.75" x14ac:dyDescent="0.3"/>
  <cols>
    <col min="1" max="1" width="7.42578125" style="1" customWidth="1"/>
    <col min="2" max="2" width="94.42578125" style="1" customWidth="1"/>
    <col min="3" max="3" width="36.140625" style="1" customWidth="1"/>
    <col min="4" max="6" width="15.85546875" style="1" customWidth="1"/>
    <col min="7" max="9" width="17.85546875" style="1" customWidth="1"/>
    <col min="10" max="12" width="11.140625" style="1" customWidth="1"/>
    <col min="13" max="16384" width="9.140625" style="1"/>
  </cols>
  <sheetData>
    <row r="1" spans="1:12" x14ac:dyDescent="0.3">
      <c r="H1" s="11"/>
      <c r="I1" s="3" t="s">
        <v>6</v>
      </c>
      <c r="L1" s="9"/>
    </row>
    <row r="2" spans="1:12" x14ac:dyDescent="0.3">
      <c r="H2" s="69" t="s">
        <v>7</v>
      </c>
      <c r="I2" s="69"/>
    </row>
    <row r="4" spans="1:12" ht="22.5" customHeight="1" x14ac:dyDescent="0.3">
      <c r="A4" s="67" t="s">
        <v>79</v>
      </c>
      <c r="B4" s="67"/>
      <c r="C4" s="67"/>
      <c r="D4" s="67"/>
      <c r="E4" s="67"/>
      <c r="F4" s="67"/>
      <c r="G4" s="67"/>
      <c r="H4" s="67"/>
      <c r="I4" s="67"/>
    </row>
    <row r="6" spans="1:12" ht="39.75" customHeight="1" x14ac:dyDescent="0.3">
      <c r="A6" s="68" t="s">
        <v>0</v>
      </c>
      <c r="B6" s="68" t="s">
        <v>8</v>
      </c>
      <c r="C6" s="68" t="s">
        <v>1</v>
      </c>
      <c r="D6" s="68" t="s">
        <v>4</v>
      </c>
      <c r="E6" s="68"/>
      <c r="F6" s="68"/>
      <c r="G6" s="68" t="s">
        <v>5</v>
      </c>
      <c r="H6" s="68"/>
      <c r="I6" s="68"/>
    </row>
    <row r="7" spans="1:12" ht="29.25" customHeight="1" x14ac:dyDescent="0.3">
      <c r="A7" s="68"/>
      <c r="B7" s="68"/>
      <c r="C7" s="68"/>
      <c r="D7" s="10" t="s">
        <v>2</v>
      </c>
      <c r="E7" s="10" t="s">
        <v>3</v>
      </c>
      <c r="F7" s="10" t="s">
        <v>80</v>
      </c>
      <c r="G7" s="10" t="s">
        <v>2</v>
      </c>
      <c r="H7" s="10" t="s">
        <v>3</v>
      </c>
      <c r="I7" s="10" t="s">
        <v>80</v>
      </c>
    </row>
    <row r="8" spans="1:12" ht="19.5" customHeight="1" x14ac:dyDescent="0.3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9</v>
      </c>
    </row>
    <row r="9" spans="1:12" ht="34.5" customHeight="1" x14ac:dyDescent="0.3">
      <c r="A9" s="70" t="s">
        <v>48</v>
      </c>
      <c r="B9" s="70"/>
      <c r="C9" s="70"/>
      <c r="D9" s="70"/>
      <c r="E9" s="70"/>
      <c r="F9" s="70"/>
      <c r="G9" s="8">
        <f>G10+G17+G21</f>
        <v>1488205.4000000001</v>
      </c>
      <c r="H9" s="8">
        <f t="shared" ref="H9:I9" si="0">H10+H17+H21</f>
        <v>1481242.1</v>
      </c>
      <c r="I9" s="8">
        <f t="shared" si="0"/>
        <v>1381242.1</v>
      </c>
    </row>
    <row r="10" spans="1:12" ht="34.5" customHeight="1" x14ac:dyDescent="0.3">
      <c r="A10" s="55" t="s">
        <v>49</v>
      </c>
      <c r="B10" s="56"/>
      <c r="C10" s="56"/>
      <c r="D10" s="56"/>
      <c r="E10" s="56"/>
      <c r="F10" s="57"/>
      <c r="G10" s="21">
        <f>SUM(G12:G16)</f>
        <v>1432357</v>
      </c>
      <c r="H10" s="21">
        <f t="shared" ref="H10:I10" si="1">SUM(H12:H16)</f>
        <v>1425393.7</v>
      </c>
      <c r="I10" s="21">
        <f t="shared" si="1"/>
        <v>1325393.7</v>
      </c>
    </row>
    <row r="11" spans="1:12" ht="34.5" customHeight="1" x14ac:dyDescent="0.3">
      <c r="A11" s="83" t="s">
        <v>50</v>
      </c>
      <c r="B11" s="84"/>
      <c r="C11" s="84"/>
      <c r="D11" s="84"/>
      <c r="E11" s="84"/>
      <c r="F11" s="85"/>
      <c r="G11" s="19"/>
      <c r="H11" s="19"/>
      <c r="I11" s="19"/>
    </row>
    <row r="12" spans="1:12" ht="37.5" x14ac:dyDescent="0.3">
      <c r="A12" s="46">
        <v>1</v>
      </c>
      <c r="B12" s="47" t="s">
        <v>19</v>
      </c>
      <c r="C12" s="46" t="s">
        <v>17</v>
      </c>
      <c r="D12" s="48">
        <v>3015</v>
      </c>
      <c r="E12" s="48">
        <v>2987</v>
      </c>
      <c r="F12" s="48">
        <v>2942</v>
      </c>
      <c r="G12" s="52">
        <v>667042.19999999995</v>
      </c>
      <c r="H12" s="52">
        <v>667042.19999999995</v>
      </c>
      <c r="I12" s="52">
        <v>667042.19999999995</v>
      </c>
    </row>
    <row r="13" spans="1:12" ht="37.5" x14ac:dyDescent="0.3">
      <c r="A13" s="46">
        <v>2</v>
      </c>
      <c r="B13" s="47" t="s">
        <v>51</v>
      </c>
      <c r="C13" s="46" t="s">
        <v>17</v>
      </c>
      <c r="D13" s="48">
        <v>3015</v>
      </c>
      <c r="E13" s="48">
        <v>2987</v>
      </c>
      <c r="F13" s="48">
        <v>2942</v>
      </c>
      <c r="G13" s="53"/>
      <c r="H13" s="53"/>
      <c r="I13" s="53"/>
    </row>
    <row r="14" spans="1:12" ht="37.5" x14ac:dyDescent="0.3">
      <c r="A14" s="46">
        <v>3</v>
      </c>
      <c r="B14" s="47" t="s">
        <v>52</v>
      </c>
      <c r="C14" s="46" t="s">
        <v>17</v>
      </c>
      <c r="D14" s="46">
        <v>3257</v>
      </c>
      <c r="E14" s="46">
        <v>3201</v>
      </c>
      <c r="F14" s="46">
        <v>3130</v>
      </c>
      <c r="G14" s="52">
        <v>765314.8</v>
      </c>
      <c r="H14" s="52">
        <v>758351.5</v>
      </c>
      <c r="I14" s="52">
        <v>658351.5</v>
      </c>
    </row>
    <row r="15" spans="1:12" ht="37.5" x14ac:dyDescent="0.3">
      <c r="A15" s="46">
        <v>4</v>
      </c>
      <c r="B15" s="47" t="s">
        <v>81</v>
      </c>
      <c r="C15" s="46" t="s">
        <v>17</v>
      </c>
      <c r="D15" s="46">
        <v>4215</v>
      </c>
      <c r="E15" s="46">
        <v>4217</v>
      </c>
      <c r="F15" s="46">
        <v>4278</v>
      </c>
      <c r="G15" s="54"/>
      <c r="H15" s="54"/>
      <c r="I15" s="54"/>
    </row>
    <row r="16" spans="1:12" ht="37.5" x14ac:dyDescent="0.3">
      <c r="A16" s="46">
        <v>5</v>
      </c>
      <c r="B16" s="47" t="s">
        <v>82</v>
      </c>
      <c r="C16" s="46" t="s">
        <v>17</v>
      </c>
      <c r="D16" s="46">
        <v>872</v>
      </c>
      <c r="E16" s="46">
        <v>871</v>
      </c>
      <c r="F16" s="46">
        <v>867</v>
      </c>
      <c r="G16" s="53"/>
      <c r="H16" s="53"/>
      <c r="I16" s="53"/>
    </row>
    <row r="17" spans="1:12" ht="34.5" customHeight="1" x14ac:dyDescent="0.3">
      <c r="A17" s="55" t="s">
        <v>54</v>
      </c>
      <c r="B17" s="56"/>
      <c r="C17" s="56"/>
      <c r="D17" s="56"/>
      <c r="E17" s="56"/>
      <c r="F17" s="57"/>
      <c r="G17" s="21">
        <f>SUM(G19)</f>
        <v>13139.6</v>
      </c>
      <c r="H17" s="21">
        <f t="shared" ref="H17:I17" si="2">SUM(H19)</f>
        <v>13139.6</v>
      </c>
      <c r="I17" s="21">
        <f t="shared" si="2"/>
        <v>13139.6</v>
      </c>
    </row>
    <row r="18" spans="1:12" ht="34.5" customHeight="1" x14ac:dyDescent="0.3">
      <c r="A18" s="83" t="s">
        <v>50</v>
      </c>
      <c r="B18" s="84"/>
      <c r="C18" s="84"/>
      <c r="D18" s="84"/>
      <c r="E18" s="84"/>
      <c r="F18" s="85"/>
      <c r="G18" s="20"/>
      <c r="H18" s="20"/>
      <c r="I18" s="20"/>
    </row>
    <row r="19" spans="1:12" ht="39.75" customHeight="1" x14ac:dyDescent="0.3">
      <c r="A19" s="86">
        <v>1</v>
      </c>
      <c r="B19" s="92" t="s">
        <v>83</v>
      </c>
      <c r="C19" s="46" t="s">
        <v>53</v>
      </c>
      <c r="D19" s="46">
        <v>360</v>
      </c>
      <c r="E19" s="46">
        <v>360</v>
      </c>
      <c r="F19" s="46">
        <v>360</v>
      </c>
      <c r="G19" s="52">
        <v>13139.6</v>
      </c>
      <c r="H19" s="52">
        <v>13139.6</v>
      </c>
      <c r="I19" s="52">
        <v>13139.6</v>
      </c>
    </row>
    <row r="20" spans="1:12" ht="28.5" customHeight="1" x14ac:dyDescent="0.3">
      <c r="A20" s="87"/>
      <c r="B20" s="93"/>
      <c r="C20" s="46" t="s">
        <v>14</v>
      </c>
      <c r="D20" s="46">
        <v>260</v>
      </c>
      <c r="E20" s="46">
        <v>260</v>
      </c>
      <c r="F20" s="46">
        <v>260</v>
      </c>
      <c r="G20" s="53"/>
      <c r="H20" s="53"/>
      <c r="I20" s="53"/>
    </row>
    <row r="21" spans="1:12" ht="34.5" customHeight="1" x14ac:dyDescent="0.3">
      <c r="A21" s="55" t="s">
        <v>55</v>
      </c>
      <c r="B21" s="56"/>
      <c r="C21" s="56"/>
      <c r="D21" s="56"/>
      <c r="E21" s="56"/>
      <c r="F21" s="57"/>
      <c r="G21" s="21">
        <f>SUM(G23)</f>
        <v>42708.800000000003</v>
      </c>
      <c r="H21" s="21">
        <f t="shared" ref="H21:I21" si="3">SUM(H23)</f>
        <v>42708.800000000003</v>
      </c>
      <c r="I21" s="21">
        <f t="shared" si="3"/>
        <v>42708.800000000003</v>
      </c>
    </row>
    <row r="22" spans="1:12" ht="34.5" customHeight="1" x14ac:dyDescent="0.3">
      <c r="A22" s="58" t="s">
        <v>50</v>
      </c>
      <c r="B22" s="59"/>
      <c r="C22" s="59"/>
      <c r="D22" s="59"/>
      <c r="E22" s="59"/>
      <c r="F22" s="60"/>
      <c r="G22" s="20"/>
      <c r="H22" s="20"/>
      <c r="I22" s="20"/>
    </row>
    <row r="23" spans="1:12" ht="37.5" x14ac:dyDescent="0.3">
      <c r="A23" s="61">
        <v>1</v>
      </c>
      <c r="B23" s="64" t="s">
        <v>88</v>
      </c>
      <c r="C23" s="36" t="s">
        <v>17</v>
      </c>
      <c r="D23" s="4">
        <v>4053</v>
      </c>
      <c r="E23" s="4">
        <v>4003</v>
      </c>
      <c r="F23" s="4">
        <v>3963</v>
      </c>
      <c r="G23" s="52">
        <v>42708.800000000003</v>
      </c>
      <c r="H23" s="52">
        <v>42708.800000000003</v>
      </c>
      <c r="I23" s="52">
        <v>42708.800000000003</v>
      </c>
    </row>
    <row r="24" spans="1:12" ht="37.5" x14ac:dyDescent="0.3">
      <c r="A24" s="62"/>
      <c r="B24" s="65"/>
      <c r="C24" s="36" t="s">
        <v>18</v>
      </c>
      <c r="D24" s="4">
        <v>211472</v>
      </c>
      <c r="E24" s="4">
        <v>211472</v>
      </c>
      <c r="F24" s="4">
        <v>211472</v>
      </c>
      <c r="G24" s="54"/>
      <c r="H24" s="54"/>
      <c r="I24" s="54"/>
    </row>
    <row r="25" spans="1:12" x14ac:dyDescent="0.3">
      <c r="A25" s="63"/>
      <c r="B25" s="66"/>
      <c r="C25" s="36" t="s">
        <v>14</v>
      </c>
      <c r="D25" s="4">
        <v>12</v>
      </c>
      <c r="E25" s="4">
        <v>12</v>
      </c>
      <c r="F25" s="4">
        <v>12</v>
      </c>
      <c r="G25" s="53"/>
      <c r="H25" s="53"/>
      <c r="I25" s="53"/>
    </row>
    <row r="26" spans="1:12" s="23" customFormat="1" ht="34.5" customHeight="1" x14ac:dyDescent="0.3">
      <c r="A26" s="77" t="s">
        <v>45</v>
      </c>
      <c r="B26" s="78"/>
      <c r="C26" s="78"/>
      <c r="D26" s="78"/>
      <c r="E26" s="78"/>
      <c r="F26" s="79"/>
      <c r="G26" s="29">
        <f>G27+G36+G44</f>
        <v>265851.40000000002</v>
      </c>
      <c r="H26" s="29">
        <f>H27+H36+H44</f>
        <v>265851.40000000002</v>
      </c>
      <c r="I26" s="29">
        <f>I27+I36+I44</f>
        <v>265851.40000000002</v>
      </c>
    </row>
    <row r="27" spans="1:12" s="23" customFormat="1" ht="34.5" customHeight="1" x14ac:dyDescent="0.3">
      <c r="A27" s="55" t="s">
        <v>46</v>
      </c>
      <c r="B27" s="56"/>
      <c r="C27" s="56"/>
      <c r="D27" s="56"/>
      <c r="E27" s="56"/>
      <c r="F27" s="57"/>
      <c r="G27" s="40">
        <f>SUM(G29:G35)</f>
        <v>71652.099999999991</v>
      </c>
      <c r="H27" s="40">
        <f t="shared" ref="H27:I27" si="4">SUM(H29:H35)</f>
        <v>71652.099999999991</v>
      </c>
      <c r="I27" s="40">
        <f t="shared" si="4"/>
        <v>71652.099999999991</v>
      </c>
    </row>
    <row r="28" spans="1:12" ht="34.5" customHeight="1" x14ac:dyDescent="0.3">
      <c r="A28" s="83" t="s">
        <v>47</v>
      </c>
      <c r="B28" s="84"/>
      <c r="C28" s="84"/>
      <c r="D28" s="84"/>
      <c r="E28" s="84"/>
      <c r="F28" s="85"/>
      <c r="G28" s="2"/>
      <c r="H28" s="2"/>
      <c r="I28" s="2"/>
      <c r="J28" s="38"/>
      <c r="K28" s="38"/>
      <c r="L28" s="38"/>
    </row>
    <row r="29" spans="1:12" ht="63" customHeight="1" x14ac:dyDescent="0.3">
      <c r="A29" s="25">
        <v>1</v>
      </c>
      <c r="B29" s="24" t="s">
        <v>56</v>
      </c>
      <c r="C29" s="49" t="s">
        <v>58</v>
      </c>
      <c r="D29" s="41">
        <f>10348+156652</f>
        <v>167000</v>
      </c>
      <c r="E29" s="41">
        <v>167000</v>
      </c>
      <c r="F29" s="41">
        <v>167000</v>
      </c>
      <c r="G29" s="20">
        <v>39388</v>
      </c>
      <c r="H29" s="20">
        <v>39388</v>
      </c>
      <c r="I29" s="20">
        <v>39388</v>
      </c>
    </row>
    <row r="30" spans="1:12" ht="60.75" customHeight="1" x14ac:dyDescent="0.3">
      <c r="A30" s="25">
        <v>2</v>
      </c>
      <c r="B30" s="24" t="s">
        <v>57</v>
      </c>
      <c r="C30" s="49" t="s">
        <v>14</v>
      </c>
      <c r="D30" s="41">
        <v>1500</v>
      </c>
      <c r="E30" s="41">
        <v>1500</v>
      </c>
      <c r="F30" s="41">
        <v>1500</v>
      </c>
      <c r="G30" s="20">
        <v>10106.1</v>
      </c>
      <c r="H30" s="20">
        <v>10106.1</v>
      </c>
      <c r="I30" s="20">
        <v>10106.1</v>
      </c>
    </row>
    <row r="31" spans="1:12" ht="59.25" customHeight="1" x14ac:dyDescent="0.3">
      <c r="A31" s="25">
        <v>3</v>
      </c>
      <c r="B31" s="24" t="s">
        <v>59</v>
      </c>
      <c r="C31" s="49" t="s">
        <v>60</v>
      </c>
      <c r="D31" s="41">
        <v>3700</v>
      </c>
      <c r="E31" s="41">
        <v>3600</v>
      </c>
      <c r="F31" s="41">
        <v>3500</v>
      </c>
      <c r="G31" s="20">
        <v>4923.5</v>
      </c>
      <c r="H31" s="20">
        <v>4923.5</v>
      </c>
      <c r="I31" s="20">
        <v>4923.5</v>
      </c>
    </row>
    <row r="32" spans="1:12" ht="62.25" customHeight="1" x14ac:dyDescent="0.3">
      <c r="A32" s="25">
        <v>4</v>
      </c>
      <c r="B32" s="24" t="s">
        <v>61</v>
      </c>
      <c r="C32" s="49" t="s">
        <v>62</v>
      </c>
      <c r="D32" s="41">
        <v>27200</v>
      </c>
      <c r="E32" s="41">
        <v>27200</v>
      </c>
      <c r="F32" s="41">
        <v>27200</v>
      </c>
      <c r="G32" s="20">
        <v>6376.9</v>
      </c>
      <c r="H32" s="20">
        <v>6376.9</v>
      </c>
      <c r="I32" s="20">
        <v>6376.9</v>
      </c>
    </row>
    <row r="33" spans="1:9" ht="37.5" x14ac:dyDescent="0.3">
      <c r="A33" s="25">
        <v>5</v>
      </c>
      <c r="B33" s="24" t="s">
        <v>63</v>
      </c>
      <c r="C33" s="49" t="s">
        <v>64</v>
      </c>
      <c r="D33" s="41">
        <v>16301</v>
      </c>
      <c r="E33" s="41">
        <v>16311</v>
      </c>
      <c r="F33" s="41">
        <v>16321</v>
      </c>
      <c r="G33" s="20">
        <v>3619.2</v>
      </c>
      <c r="H33" s="20">
        <v>3619.2</v>
      </c>
      <c r="I33" s="20">
        <v>3619.2</v>
      </c>
    </row>
    <row r="34" spans="1:9" x14ac:dyDescent="0.3">
      <c r="A34" s="25">
        <v>6</v>
      </c>
      <c r="B34" s="24" t="s">
        <v>65</v>
      </c>
      <c r="C34" s="49" t="s">
        <v>66</v>
      </c>
      <c r="D34" s="41">
        <v>50</v>
      </c>
      <c r="E34" s="41">
        <v>50</v>
      </c>
      <c r="F34" s="41">
        <v>51</v>
      </c>
      <c r="G34" s="20">
        <v>3619.2</v>
      </c>
      <c r="H34" s="20">
        <v>3619.2</v>
      </c>
      <c r="I34" s="20">
        <v>3619.2</v>
      </c>
    </row>
    <row r="35" spans="1:9" x14ac:dyDescent="0.3">
      <c r="A35" s="25">
        <v>7</v>
      </c>
      <c r="B35" s="24" t="s">
        <v>57</v>
      </c>
      <c r="C35" s="49" t="s">
        <v>14</v>
      </c>
      <c r="D35" s="41">
        <v>91</v>
      </c>
      <c r="E35" s="41">
        <v>91</v>
      </c>
      <c r="F35" s="41">
        <v>92</v>
      </c>
      <c r="G35" s="20">
        <v>3619.2</v>
      </c>
      <c r="H35" s="20">
        <v>3619.2</v>
      </c>
      <c r="I35" s="20">
        <v>3619.2</v>
      </c>
    </row>
    <row r="36" spans="1:9" s="23" customFormat="1" ht="34.5" customHeight="1" x14ac:dyDescent="0.3">
      <c r="A36" s="55" t="s">
        <v>67</v>
      </c>
      <c r="B36" s="56"/>
      <c r="C36" s="56"/>
      <c r="D36" s="56"/>
      <c r="E36" s="56"/>
      <c r="F36" s="57"/>
      <c r="G36" s="26">
        <f>SUM(G38:G43)</f>
        <v>101348.70000000001</v>
      </c>
      <c r="H36" s="26">
        <f>SUM(H38:H43)</f>
        <v>101348.70000000001</v>
      </c>
      <c r="I36" s="26">
        <f>SUM(I38:I43)</f>
        <v>101348.70000000001</v>
      </c>
    </row>
    <row r="37" spans="1:9" ht="34.5" customHeight="1" x14ac:dyDescent="0.3">
      <c r="A37" s="83" t="s">
        <v>47</v>
      </c>
      <c r="B37" s="84"/>
      <c r="C37" s="84"/>
      <c r="D37" s="84"/>
      <c r="E37" s="84"/>
      <c r="F37" s="85"/>
      <c r="G37" s="2"/>
      <c r="H37" s="2"/>
      <c r="I37" s="2"/>
    </row>
    <row r="38" spans="1:9" x14ac:dyDescent="0.3">
      <c r="A38" s="25">
        <v>1</v>
      </c>
      <c r="B38" s="24" t="s">
        <v>68</v>
      </c>
      <c r="C38" s="49" t="s">
        <v>69</v>
      </c>
      <c r="D38" s="41">
        <v>11700</v>
      </c>
      <c r="E38" s="41">
        <v>11900</v>
      </c>
      <c r="F38" s="41">
        <v>12100</v>
      </c>
      <c r="G38" s="20">
        <v>7750.4</v>
      </c>
      <c r="H38" s="20">
        <v>7750.4</v>
      </c>
      <c r="I38" s="20">
        <v>7750.4</v>
      </c>
    </row>
    <row r="39" spans="1:9" ht="37.5" x14ac:dyDescent="0.3">
      <c r="A39" s="25">
        <v>2</v>
      </c>
      <c r="B39" s="24" t="s">
        <v>70</v>
      </c>
      <c r="C39" s="49" t="s">
        <v>84</v>
      </c>
      <c r="D39" s="41">
        <v>1360</v>
      </c>
      <c r="E39" s="41">
        <v>1360</v>
      </c>
      <c r="F39" s="41">
        <v>1360</v>
      </c>
      <c r="G39" s="20">
        <v>617.1</v>
      </c>
      <c r="H39" s="20">
        <v>617.1</v>
      </c>
      <c r="I39" s="20">
        <v>617.1</v>
      </c>
    </row>
    <row r="40" spans="1:9" x14ac:dyDescent="0.3">
      <c r="A40" s="25">
        <v>3</v>
      </c>
      <c r="B40" s="24" t="s">
        <v>71</v>
      </c>
      <c r="C40" s="49" t="s">
        <v>72</v>
      </c>
      <c r="D40" s="41">
        <v>5</v>
      </c>
      <c r="E40" s="41">
        <v>5</v>
      </c>
      <c r="F40" s="41">
        <v>5</v>
      </c>
      <c r="G40" s="20">
        <v>8367.4</v>
      </c>
      <c r="H40" s="20">
        <v>8367.4</v>
      </c>
      <c r="I40" s="20">
        <v>8367.4</v>
      </c>
    </row>
    <row r="41" spans="1:9" ht="37.5" x14ac:dyDescent="0.3">
      <c r="A41" s="25">
        <v>4</v>
      </c>
      <c r="B41" s="24" t="s">
        <v>70</v>
      </c>
      <c r="C41" s="49" t="s">
        <v>84</v>
      </c>
      <c r="D41" s="41">
        <v>228620</v>
      </c>
      <c r="E41" s="41">
        <v>228620</v>
      </c>
      <c r="F41" s="41">
        <v>228620</v>
      </c>
      <c r="G41" s="20">
        <v>59210.3</v>
      </c>
      <c r="H41" s="20">
        <v>59210.3</v>
      </c>
      <c r="I41" s="20">
        <v>59210.3</v>
      </c>
    </row>
    <row r="42" spans="1:9" x14ac:dyDescent="0.3">
      <c r="A42" s="25">
        <v>5</v>
      </c>
      <c r="B42" s="24" t="s">
        <v>73</v>
      </c>
      <c r="C42" s="49" t="s">
        <v>74</v>
      </c>
      <c r="D42" s="41">
        <v>2952</v>
      </c>
      <c r="E42" s="41">
        <v>2954</v>
      </c>
      <c r="F42" s="41">
        <v>2958</v>
      </c>
      <c r="G42" s="20">
        <v>16595.7</v>
      </c>
      <c r="H42" s="20">
        <v>16595.7</v>
      </c>
      <c r="I42" s="20">
        <v>16595.7</v>
      </c>
    </row>
    <row r="43" spans="1:9" ht="37.5" x14ac:dyDescent="0.3">
      <c r="A43" s="25">
        <v>6</v>
      </c>
      <c r="B43" s="24" t="s">
        <v>75</v>
      </c>
      <c r="C43" s="49" t="s">
        <v>31</v>
      </c>
      <c r="D43" s="41">
        <v>507</v>
      </c>
      <c r="E43" s="41">
        <v>508</v>
      </c>
      <c r="F43" s="41">
        <v>509</v>
      </c>
      <c r="G43" s="20">
        <v>8807.7999999999993</v>
      </c>
      <c r="H43" s="20">
        <v>8807.7999999999993</v>
      </c>
      <c r="I43" s="20">
        <v>8807.7999999999993</v>
      </c>
    </row>
    <row r="44" spans="1:9" ht="34.5" customHeight="1" x14ac:dyDescent="0.3">
      <c r="A44" s="55" t="s">
        <v>76</v>
      </c>
      <c r="B44" s="56"/>
      <c r="C44" s="56"/>
      <c r="D44" s="56"/>
      <c r="E44" s="56"/>
      <c r="F44" s="57"/>
      <c r="G44" s="22">
        <f>SUM(G45:G47)</f>
        <v>92850.6</v>
      </c>
      <c r="H44" s="22">
        <f t="shared" ref="H44:I44" si="5">SUM(H45:H47)</f>
        <v>92850.6</v>
      </c>
      <c r="I44" s="22">
        <f t="shared" si="5"/>
        <v>92850.6</v>
      </c>
    </row>
    <row r="45" spans="1:9" ht="34.5" customHeight="1" x14ac:dyDescent="0.3">
      <c r="A45" s="58" t="s">
        <v>47</v>
      </c>
      <c r="B45" s="59"/>
      <c r="C45" s="59"/>
      <c r="D45" s="59"/>
      <c r="E45" s="59"/>
      <c r="F45" s="60"/>
      <c r="G45" s="2"/>
      <c r="H45" s="2"/>
      <c r="I45" s="2"/>
    </row>
    <row r="46" spans="1:9" ht="37.5" x14ac:dyDescent="0.3">
      <c r="A46" s="27">
        <v>1</v>
      </c>
      <c r="B46" s="28" t="s">
        <v>77</v>
      </c>
      <c r="C46" s="6" t="s">
        <v>18</v>
      </c>
      <c r="D46" s="17">
        <f>171907+32885.4+37423.5+7724.9+29108</f>
        <v>279048.8</v>
      </c>
      <c r="E46" s="17">
        <f>171907+33211.4+37995.5+7724.9+29292</f>
        <v>280130.8</v>
      </c>
      <c r="F46" s="17">
        <f>171907+33970.4+37227.5+7724.9+29845</f>
        <v>280674.8</v>
      </c>
      <c r="G46" s="20">
        <v>78923</v>
      </c>
      <c r="H46" s="20">
        <v>78923</v>
      </c>
      <c r="I46" s="20">
        <v>78923</v>
      </c>
    </row>
    <row r="47" spans="1:9" ht="37.5" x14ac:dyDescent="0.3">
      <c r="A47" s="27">
        <v>2</v>
      </c>
      <c r="B47" s="28" t="s">
        <v>78</v>
      </c>
      <c r="C47" s="6" t="s">
        <v>18</v>
      </c>
      <c r="D47" s="17">
        <v>3672.1</v>
      </c>
      <c r="E47" s="17">
        <v>3672.1</v>
      </c>
      <c r="F47" s="17">
        <v>3672.1</v>
      </c>
      <c r="G47" s="20">
        <v>13927.6</v>
      </c>
      <c r="H47" s="20">
        <v>13927.6</v>
      </c>
      <c r="I47" s="20">
        <v>13927.6</v>
      </c>
    </row>
    <row r="48" spans="1:9" ht="34.5" customHeight="1" x14ac:dyDescent="0.3">
      <c r="A48" s="74" t="s">
        <v>23</v>
      </c>
      <c r="B48" s="75"/>
      <c r="C48" s="75"/>
      <c r="D48" s="75"/>
      <c r="E48" s="75"/>
      <c r="F48" s="76"/>
      <c r="G48" s="43">
        <f>G49+G56</f>
        <v>96799.61</v>
      </c>
      <c r="H48" s="43">
        <f>H49+H56</f>
        <v>96799.6</v>
      </c>
      <c r="I48" s="43">
        <f>I49+I56</f>
        <v>96799.6</v>
      </c>
    </row>
    <row r="49" spans="1:12" ht="34.5" customHeight="1" x14ac:dyDescent="0.3">
      <c r="A49" s="80" t="s">
        <v>25</v>
      </c>
      <c r="B49" s="81"/>
      <c r="C49" s="81"/>
      <c r="D49" s="81"/>
      <c r="E49" s="81"/>
      <c r="F49" s="82"/>
      <c r="G49" s="44">
        <f>SUM(G51:G55)</f>
        <v>33391.910000000003</v>
      </c>
      <c r="H49" s="44">
        <f>SUM(H51:H55)</f>
        <v>33391.9</v>
      </c>
      <c r="I49" s="44">
        <f>SUM(I51:I55)</f>
        <v>33391.9</v>
      </c>
    </row>
    <row r="50" spans="1:12" ht="34.5" customHeight="1" x14ac:dyDescent="0.3">
      <c r="A50" s="58" t="s">
        <v>24</v>
      </c>
      <c r="B50" s="59"/>
      <c r="C50" s="59"/>
      <c r="D50" s="59"/>
      <c r="E50" s="59"/>
      <c r="F50" s="60"/>
      <c r="G50" s="5"/>
      <c r="H50" s="5"/>
      <c r="I50" s="5"/>
      <c r="J50" s="38"/>
      <c r="K50" s="38"/>
      <c r="L50" s="38"/>
    </row>
    <row r="51" spans="1:12" ht="56.25" x14ac:dyDescent="0.3">
      <c r="A51" s="18" t="s">
        <v>12</v>
      </c>
      <c r="B51" s="7" t="s">
        <v>26</v>
      </c>
      <c r="C51" s="10" t="s">
        <v>14</v>
      </c>
      <c r="D51" s="41">
        <v>18</v>
      </c>
      <c r="E51" s="41">
        <v>19</v>
      </c>
      <c r="F51" s="41">
        <v>20</v>
      </c>
      <c r="G51" s="94">
        <v>2450.8000000000002</v>
      </c>
      <c r="H51" s="16">
        <v>2450.8000000000002</v>
      </c>
      <c r="I51" s="16">
        <v>2450.8000000000002</v>
      </c>
    </row>
    <row r="52" spans="1:12" ht="37.5" x14ac:dyDescent="0.3">
      <c r="A52" s="35" t="s">
        <v>27</v>
      </c>
      <c r="B52" s="37" t="s">
        <v>16</v>
      </c>
      <c r="C52" s="31" t="s">
        <v>14</v>
      </c>
      <c r="D52" s="41">
        <v>50</v>
      </c>
      <c r="E52" s="41">
        <v>52</v>
      </c>
      <c r="F52" s="41">
        <v>54</v>
      </c>
      <c r="G52" s="95">
        <v>2450.8000000000002</v>
      </c>
      <c r="H52" s="42">
        <v>2450.8000000000002</v>
      </c>
      <c r="I52" s="42">
        <v>2450.8000000000002</v>
      </c>
    </row>
    <row r="53" spans="1:12" ht="37.5" x14ac:dyDescent="0.3">
      <c r="A53" s="35" t="s">
        <v>28</v>
      </c>
      <c r="B53" s="37" t="s">
        <v>29</v>
      </c>
      <c r="C53" s="31" t="s">
        <v>13</v>
      </c>
      <c r="D53" s="41">
        <v>12</v>
      </c>
      <c r="E53" s="41">
        <v>13</v>
      </c>
      <c r="F53" s="41">
        <v>14</v>
      </c>
      <c r="G53" s="95">
        <v>7965</v>
      </c>
      <c r="H53" s="42">
        <v>7965</v>
      </c>
      <c r="I53" s="42">
        <v>7965</v>
      </c>
    </row>
    <row r="54" spans="1:12" ht="45.75" customHeight="1" x14ac:dyDescent="0.3">
      <c r="A54" s="32">
        <v>4</v>
      </c>
      <c r="B54" s="34" t="s">
        <v>30</v>
      </c>
      <c r="C54" s="10" t="s">
        <v>31</v>
      </c>
      <c r="D54" s="12">
        <v>3740</v>
      </c>
      <c r="E54" s="12">
        <v>3740</v>
      </c>
      <c r="F54" s="12">
        <v>3740</v>
      </c>
      <c r="G54" s="95">
        <v>12253.91</v>
      </c>
      <c r="H54" s="42">
        <v>12253.9</v>
      </c>
      <c r="I54" s="42">
        <v>12253.9</v>
      </c>
    </row>
    <row r="55" spans="1:12" x14ac:dyDescent="0.3">
      <c r="A55" s="35" t="s">
        <v>39</v>
      </c>
      <c r="B55" s="37" t="s">
        <v>15</v>
      </c>
      <c r="C55" s="39" t="s">
        <v>14</v>
      </c>
      <c r="D55" s="41">
        <v>5</v>
      </c>
      <c r="E55" s="41">
        <v>5</v>
      </c>
      <c r="F55" s="41">
        <v>5</v>
      </c>
      <c r="G55" s="95">
        <v>8271.4</v>
      </c>
      <c r="H55" s="16">
        <v>8271.4</v>
      </c>
      <c r="I55" s="16">
        <v>8271.4</v>
      </c>
    </row>
    <row r="56" spans="1:12" ht="34.5" customHeight="1" x14ac:dyDescent="0.3">
      <c r="A56" s="80" t="s">
        <v>32</v>
      </c>
      <c r="B56" s="81"/>
      <c r="C56" s="81"/>
      <c r="D56" s="81"/>
      <c r="E56" s="81"/>
      <c r="F56" s="82"/>
      <c r="G56" s="44">
        <f>SUM(G58:G66)</f>
        <v>63407.7</v>
      </c>
      <c r="H56" s="44">
        <f t="shared" ref="H56:I56" si="6">SUM(H58:H66)</f>
        <v>63407.7</v>
      </c>
      <c r="I56" s="44">
        <f t="shared" si="6"/>
        <v>63407.7</v>
      </c>
    </row>
    <row r="57" spans="1:12" ht="34.5" customHeight="1" x14ac:dyDescent="0.3">
      <c r="A57" s="58" t="s">
        <v>24</v>
      </c>
      <c r="B57" s="59"/>
      <c r="C57" s="59"/>
      <c r="D57" s="59"/>
      <c r="E57" s="59"/>
      <c r="F57" s="60"/>
      <c r="G57" s="43"/>
      <c r="H57" s="5"/>
      <c r="I57" s="5"/>
      <c r="J57" s="38"/>
      <c r="K57" s="38"/>
      <c r="L57" s="38"/>
    </row>
    <row r="58" spans="1:12" x14ac:dyDescent="0.3">
      <c r="A58" s="18" t="s">
        <v>12</v>
      </c>
      <c r="B58" s="7" t="s">
        <v>33</v>
      </c>
      <c r="C58" s="31" t="s">
        <v>22</v>
      </c>
      <c r="D58" s="41">
        <v>11</v>
      </c>
      <c r="E58" s="41">
        <v>11</v>
      </c>
      <c r="F58" s="41">
        <v>11</v>
      </c>
      <c r="G58" s="94">
        <v>3707.7</v>
      </c>
      <c r="H58" s="16">
        <v>3707.7</v>
      </c>
      <c r="I58" s="16">
        <v>3707.7</v>
      </c>
    </row>
    <row r="59" spans="1:12" x14ac:dyDescent="0.3">
      <c r="A59" s="35" t="s">
        <v>27</v>
      </c>
      <c r="B59" s="37" t="s">
        <v>35</v>
      </c>
      <c r="C59" s="31" t="s">
        <v>22</v>
      </c>
      <c r="D59" s="41">
        <v>1</v>
      </c>
      <c r="E59" s="41">
        <v>1</v>
      </c>
      <c r="F59" s="41">
        <v>1</v>
      </c>
      <c r="G59" s="95">
        <v>741.5</v>
      </c>
      <c r="H59" s="16">
        <v>741.5</v>
      </c>
      <c r="I59" s="16">
        <v>741.5</v>
      </c>
    </row>
    <row r="60" spans="1:12" x14ac:dyDescent="0.3">
      <c r="A60" s="18" t="s">
        <v>28</v>
      </c>
      <c r="B60" s="37" t="s">
        <v>34</v>
      </c>
      <c r="C60" s="31" t="s">
        <v>22</v>
      </c>
      <c r="D60" s="41">
        <v>27</v>
      </c>
      <c r="E60" s="41">
        <v>27</v>
      </c>
      <c r="F60" s="41">
        <v>27</v>
      </c>
      <c r="G60" s="95">
        <v>4078.5</v>
      </c>
      <c r="H60" s="16">
        <v>4078.5</v>
      </c>
      <c r="I60" s="16">
        <v>4078.5</v>
      </c>
    </row>
    <row r="61" spans="1:12" x14ac:dyDescent="0.3">
      <c r="A61" s="35" t="s">
        <v>38</v>
      </c>
      <c r="B61" s="37" t="s">
        <v>20</v>
      </c>
      <c r="C61" s="31" t="s">
        <v>22</v>
      </c>
      <c r="D61" s="41">
        <v>1189</v>
      </c>
      <c r="E61" s="41">
        <v>1167</v>
      </c>
      <c r="F61" s="41">
        <v>1153</v>
      </c>
      <c r="G61" s="95">
        <v>40782.699999999997</v>
      </c>
      <c r="H61" s="16">
        <v>40782.699999999997</v>
      </c>
      <c r="I61" s="16">
        <v>40782.699999999997</v>
      </c>
    </row>
    <row r="62" spans="1:12" x14ac:dyDescent="0.3">
      <c r="A62" s="18" t="s">
        <v>39</v>
      </c>
      <c r="B62" s="37" t="s">
        <v>21</v>
      </c>
      <c r="C62" s="31" t="s">
        <v>22</v>
      </c>
      <c r="D62" s="41">
        <v>94</v>
      </c>
      <c r="E62" s="41">
        <v>92</v>
      </c>
      <c r="F62" s="41">
        <v>92</v>
      </c>
      <c r="G62" s="95">
        <v>8058.3</v>
      </c>
      <c r="H62" s="42">
        <v>8058.3</v>
      </c>
      <c r="I62" s="42">
        <v>8058.3</v>
      </c>
    </row>
    <row r="63" spans="1:12" ht="37.5" x14ac:dyDescent="0.3">
      <c r="A63" s="18" t="s">
        <v>40</v>
      </c>
      <c r="B63" s="34" t="s">
        <v>30</v>
      </c>
      <c r="C63" s="51" t="s">
        <v>31</v>
      </c>
      <c r="D63" s="12">
        <v>2420</v>
      </c>
      <c r="E63" s="12">
        <v>2420</v>
      </c>
      <c r="F63" s="12">
        <v>2420</v>
      </c>
      <c r="G63" s="95">
        <v>741.5</v>
      </c>
      <c r="H63" s="50">
        <v>741.5</v>
      </c>
      <c r="I63" s="50">
        <v>741.5</v>
      </c>
    </row>
    <row r="64" spans="1:12" ht="37.5" x14ac:dyDescent="0.3">
      <c r="A64" s="18" t="s">
        <v>86</v>
      </c>
      <c r="B64" s="37" t="s">
        <v>87</v>
      </c>
      <c r="C64" s="31" t="s">
        <v>18</v>
      </c>
      <c r="D64" s="41">
        <v>3</v>
      </c>
      <c r="E64" s="41">
        <v>3</v>
      </c>
      <c r="F64" s="41">
        <v>3</v>
      </c>
      <c r="G64" s="95">
        <v>370.8</v>
      </c>
      <c r="H64" s="16">
        <v>370.8</v>
      </c>
      <c r="I64" s="16">
        <v>370.8</v>
      </c>
    </row>
    <row r="65" spans="1:9" x14ac:dyDescent="0.3">
      <c r="A65" s="35" t="s">
        <v>89</v>
      </c>
      <c r="B65" s="37" t="s">
        <v>15</v>
      </c>
      <c r="C65" s="51" t="s">
        <v>14</v>
      </c>
      <c r="D65" s="41">
        <v>42</v>
      </c>
      <c r="E65" s="41">
        <v>42</v>
      </c>
      <c r="F65" s="41">
        <v>42</v>
      </c>
      <c r="G65" s="95">
        <v>3649.2</v>
      </c>
      <c r="H65" s="16">
        <v>3649.2</v>
      </c>
      <c r="I65" s="16">
        <v>3649.2</v>
      </c>
    </row>
    <row r="66" spans="1:9" ht="37.5" x14ac:dyDescent="0.3">
      <c r="A66" s="18" t="s">
        <v>90</v>
      </c>
      <c r="B66" s="37" t="s">
        <v>85</v>
      </c>
      <c r="C66" s="51" t="s">
        <v>18</v>
      </c>
      <c r="D66" s="41">
        <v>22464</v>
      </c>
      <c r="E66" s="41">
        <v>22464</v>
      </c>
      <c r="F66" s="41">
        <v>22464</v>
      </c>
      <c r="G66" s="95">
        <v>1277.5</v>
      </c>
      <c r="H66" s="16">
        <v>1277.5</v>
      </c>
      <c r="I66" s="16">
        <v>1277.5</v>
      </c>
    </row>
    <row r="67" spans="1:9" ht="34.5" customHeight="1" x14ac:dyDescent="0.3">
      <c r="A67" s="74" t="s">
        <v>36</v>
      </c>
      <c r="B67" s="75"/>
      <c r="C67" s="75"/>
      <c r="D67" s="75"/>
      <c r="E67" s="75"/>
      <c r="F67" s="76"/>
      <c r="G67" s="15">
        <f>G68</f>
        <v>16397.600000000002</v>
      </c>
      <c r="H67" s="15">
        <f t="shared" ref="H67:I67" si="7">H68</f>
        <v>16397.600000000002</v>
      </c>
      <c r="I67" s="15">
        <f t="shared" si="7"/>
        <v>16397.600000000002</v>
      </c>
    </row>
    <row r="68" spans="1:9" ht="34.5" customHeight="1" x14ac:dyDescent="0.3">
      <c r="A68" s="80" t="s">
        <v>37</v>
      </c>
      <c r="B68" s="81"/>
      <c r="C68" s="81"/>
      <c r="D68" s="81"/>
      <c r="E68" s="81"/>
      <c r="F68" s="82"/>
      <c r="G68" s="30">
        <f>SUM(G70:G74)</f>
        <v>16397.600000000002</v>
      </c>
      <c r="H68" s="30">
        <f t="shared" ref="H68:I68" si="8">SUM(H70:H74)</f>
        <v>16397.600000000002</v>
      </c>
      <c r="I68" s="30">
        <f t="shared" si="8"/>
        <v>16397.600000000002</v>
      </c>
    </row>
    <row r="69" spans="1:9" ht="34.5" customHeight="1" x14ac:dyDescent="0.3">
      <c r="A69" s="58" t="s">
        <v>24</v>
      </c>
      <c r="B69" s="59"/>
      <c r="C69" s="59"/>
      <c r="D69" s="59"/>
      <c r="E69" s="59"/>
      <c r="F69" s="60"/>
      <c r="G69" s="2"/>
      <c r="H69" s="2"/>
      <c r="I69" s="2"/>
    </row>
    <row r="70" spans="1:9" ht="56.25" x14ac:dyDescent="0.3">
      <c r="A70" s="18">
        <v>1</v>
      </c>
      <c r="B70" s="7" t="s">
        <v>41</v>
      </c>
      <c r="C70" s="10" t="s">
        <v>42</v>
      </c>
      <c r="D70" s="12">
        <v>15</v>
      </c>
      <c r="E70" s="12">
        <v>15</v>
      </c>
      <c r="F70" s="12">
        <v>15</v>
      </c>
      <c r="G70" s="16">
        <v>4277.6000000000004</v>
      </c>
      <c r="H70" s="16">
        <v>4277.6000000000004</v>
      </c>
      <c r="I70" s="16">
        <v>4277.6000000000004</v>
      </c>
    </row>
    <row r="71" spans="1:9" x14ac:dyDescent="0.3">
      <c r="A71" s="18" t="s">
        <v>27</v>
      </c>
      <c r="B71" s="90" t="s">
        <v>43</v>
      </c>
      <c r="C71" s="31" t="s">
        <v>44</v>
      </c>
      <c r="D71" s="12">
        <v>12</v>
      </c>
      <c r="E71" s="12">
        <v>12</v>
      </c>
      <c r="F71" s="12">
        <v>12</v>
      </c>
      <c r="G71" s="88">
        <v>4990.6000000000004</v>
      </c>
      <c r="H71" s="88">
        <v>4990.6000000000004</v>
      </c>
      <c r="I71" s="88">
        <v>4990.6000000000004</v>
      </c>
    </row>
    <row r="72" spans="1:9" x14ac:dyDescent="0.3">
      <c r="A72" s="18" t="s">
        <v>28</v>
      </c>
      <c r="B72" s="91"/>
      <c r="C72" s="31" t="s">
        <v>42</v>
      </c>
      <c r="D72" s="12">
        <v>15</v>
      </c>
      <c r="E72" s="12">
        <v>15</v>
      </c>
      <c r="F72" s="12">
        <v>15</v>
      </c>
      <c r="G72" s="89"/>
      <c r="H72" s="89"/>
      <c r="I72" s="89"/>
    </row>
    <row r="73" spans="1:9" ht="93.75" x14ac:dyDescent="0.3">
      <c r="A73" s="18" t="s">
        <v>38</v>
      </c>
      <c r="B73" s="7" t="s">
        <v>10</v>
      </c>
      <c r="C73" s="31" t="s">
        <v>42</v>
      </c>
      <c r="D73" s="12">
        <v>11</v>
      </c>
      <c r="E73" s="12">
        <v>11</v>
      </c>
      <c r="F73" s="12">
        <v>11</v>
      </c>
      <c r="G73" s="33">
        <v>4277.6000000000004</v>
      </c>
      <c r="H73" s="45">
        <v>4277.6000000000004</v>
      </c>
      <c r="I73" s="45">
        <v>4277.6000000000004</v>
      </c>
    </row>
    <row r="74" spans="1:9" ht="75" x14ac:dyDescent="0.3">
      <c r="A74" s="18" t="s">
        <v>39</v>
      </c>
      <c r="B74" s="7" t="s">
        <v>11</v>
      </c>
      <c r="C74" s="31" t="s">
        <v>42</v>
      </c>
      <c r="D74" s="12">
        <v>50</v>
      </c>
      <c r="E74" s="12">
        <v>50</v>
      </c>
      <c r="F74" s="12">
        <v>50</v>
      </c>
      <c r="G74" s="14">
        <v>2851.8</v>
      </c>
      <c r="H74" s="45">
        <v>2851.8</v>
      </c>
      <c r="I74" s="45">
        <v>2851.8</v>
      </c>
    </row>
    <row r="75" spans="1:9" ht="36" customHeight="1" x14ac:dyDescent="0.3">
      <c r="A75" s="71" t="s">
        <v>9</v>
      </c>
      <c r="B75" s="72"/>
      <c r="C75" s="72"/>
      <c r="D75" s="72"/>
      <c r="E75" s="72"/>
      <c r="F75" s="73"/>
      <c r="G75" s="13">
        <f>G9+G26+G48+G67</f>
        <v>1867254.0100000005</v>
      </c>
      <c r="H75" s="13">
        <f>H9+H26+H48+H67</f>
        <v>1860290.7000000002</v>
      </c>
      <c r="I75" s="13">
        <f>I9+I26+I48+I67</f>
        <v>1760290.7000000002</v>
      </c>
    </row>
    <row r="78" spans="1:9" x14ac:dyDescent="0.3">
      <c r="G78" s="38"/>
    </row>
  </sheetData>
  <mergeCells count="50">
    <mergeCell ref="A17:F17"/>
    <mergeCell ref="A18:F18"/>
    <mergeCell ref="I71:I72"/>
    <mergeCell ref="A56:F56"/>
    <mergeCell ref="A57:F57"/>
    <mergeCell ref="B71:B72"/>
    <mergeCell ref="G71:G72"/>
    <mergeCell ref="H71:H72"/>
    <mergeCell ref="A36:F36"/>
    <mergeCell ref="A37:F37"/>
    <mergeCell ref="G23:G25"/>
    <mergeCell ref="H23:H25"/>
    <mergeCell ref="I23:I25"/>
    <mergeCell ref="B19:B20"/>
    <mergeCell ref="G19:G20"/>
    <mergeCell ref="H19:H20"/>
    <mergeCell ref="A9:F9"/>
    <mergeCell ref="A75:F75"/>
    <mergeCell ref="A67:F67"/>
    <mergeCell ref="A48:F48"/>
    <mergeCell ref="A26:F26"/>
    <mergeCell ref="A50:F50"/>
    <mergeCell ref="A49:F49"/>
    <mergeCell ref="A68:F68"/>
    <mergeCell ref="A69:F69"/>
    <mergeCell ref="A27:F27"/>
    <mergeCell ref="A28:F28"/>
    <mergeCell ref="A44:F44"/>
    <mergeCell ref="A45:F45"/>
    <mergeCell ref="A11:F11"/>
    <mergeCell ref="A10:F10"/>
    <mergeCell ref="A19:A20"/>
    <mergeCell ref="A4:I4"/>
    <mergeCell ref="D6:F6"/>
    <mergeCell ref="G6:I6"/>
    <mergeCell ref="H2:I2"/>
    <mergeCell ref="A6:A7"/>
    <mergeCell ref="B6:B7"/>
    <mergeCell ref="C6:C7"/>
    <mergeCell ref="I19:I20"/>
    <mergeCell ref="A21:F21"/>
    <mergeCell ref="A22:F22"/>
    <mergeCell ref="A23:A25"/>
    <mergeCell ref="B23:B25"/>
    <mergeCell ref="G12:G13"/>
    <mergeCell ref="H12:H13"/>
    <mergeCell ref="I12:I13"/>
    <mergeCell ref="G14:G16"/>
    <mergeCell ref="H14:H16"/>
    <mergeCell ref="I14:I16"/>
  </mergeCells>
  <pageMargins left="0.39370078740157483" right="0.39370078740157483" top="0.39370078740157483" bottom="0.39370078740157483" header="0.31496062992125984" footer="0.31496062992125984"/>
  <pageSetup paperSize="9" scale="57" firstPageNumber="1520" fitToHeight="3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Таначева Наталья Алексеевна</dc:creator>
  <cp:lastModifiedBy>gorfo1</cp:lastModifiedBy>
  <cp:lastPrinted>2023-11-10T10:24:42Z</cp:lastPrinted>
  <dcterms:created xsi:type="dcterms:W3CDTF">2023-09-14T10:04:25Z</dcterms:created>
  <dcterms:modified xsi:type="dcterms:W3CDTF">2024-11-08T09:28:04Z</dcterms:modified>
</cp:coreProperties>
</file>